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СНОВНОЕ\Олимпиады\Олимпиады 2019-2020\Школьный этап\Физическая культура\"/>
    </mc:Choice>
  </mc:AlternateContent>
  <bookViews>
    <workbookView xWindow="0" yWindow="0" windowWidth="24000" windowHeight="9345"/>
  </bookViews>
  <sheets>
    <sheet name="Юн 9-11 кл" sheetId="3" r:id="rId1"/>
    <sheet name="Дев 9-11 кл" sheetId="4" r:id="rId2"/>
    <sheet name="Юн 7-8 кл" sheetId="1" r:id="rId3"/>
    <sheet name="Дев 7-8 кл" sheetId="2" r:id="rId4"/>
    <sheet name="Юн 5-6 кл " sheetId="5" r:id="rId5"/>
    <sheet name="Дев 5-6 кл " sheetId="6" r:id="rId6"/>
  </sheets>
  <calcPr calcId="152511"/>
</workbook>
</file>

<file path=xl/calcChain.xml><?xml version="1.0" encoding="utf-8"?>
<calcChain xmlns="http://schemas.openxmlformats.org/spreadsheetml/2006/main">
  <c r="L3" i="2" l="1"/>
  <c r="K4" i="2"/>
  <c r="K5" i="2"/>
  <c r="K3" i="2"/>
  <c r="L4" i="6" l="1"/>
  <c r="L5" i="6"/>
  <c r="L6" i="6"/>
  <c r="L7" i="6"/>
  <c r="L8" i="6"/>
  <c r="L3" i="6"/>
  <c r="L3" i="5"/>
  <c r="I53" i="1"/>
  <c r="I53" i="6"/>
  <c r="J6" i="1" l="1"/>
  <c r="J3" i="6" l="1"/>
  <c r="G53" i="6"/>
  <c r="H8" i="6"/>
  <c r="F8" i="6"/>
  <c r="D8" i="6"/>
  <c r="H7" i="6"/>
  <c r="F7" i="6"/>
  <c r="D7" i="6"/>
  <c r="H6" i="6"/>
  <c r="F6" i="6"/>
  <c r="D6" i="6"/>
  <c r="H5" i="6"/>
  <c r="F5" i="6"/>
  <c r="D5" i="6"/>
  <c r="H4" i="6"/>
  <c r="F4" i="6"/>
  <c r="D4" i="6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H3" i="6"/>
  <c r="F3" i="6"/>
  <c r="D3" i="6"/>
  <c r="I53" i="5"/>
  <c r="J3" i="5" s="1"/>
  <c r="G53" i="5"/>
  <c r="H10" i="5"/>
  <c r="F10" i="5"/>
  <c r="D10" i="5"/>
  <c r="H9" i="5"/>
  <c r="F9" i="5"/>
  <c r="D9" i="5"/>
  <c r="H8" i="5"/>
  <c r="F8" i="5"/>
  <c r="D8" i="5"/>
  <c r="H7" i="5"/>
  <c r="F7" i="5"/>
  <c r="D7" i="5"/>
  <c r="H6" i="5"/>
  <c r="F6" i="5"/>
  <c r="D6" i="5"/>
  <c r="H5" i="5"/>
  <c r="F5" i="5"/>
  <c r="D5" i="5"/>
  <c r="H4" i="5"/>
  <c r="F4" i="5"/>
  <c r="D4" i="5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H3" i="5"/>
  <c r="F3" i="5"/>
  <c r="D3" i="5"/>
  <c r="I53" i="2"/>
  <c r="J4" i="2" s="1"/>
  <c r="H5" i="2"/>
  <c r="F5" i="2"/>
  <c r="D5" i="2"/>
  <c r="H4" i="2"/>
  <c r="F4" i="2"/>
  <c r="D4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H3" i="2"/>
  <c r="F3" i="2"/>
  <c r="D3" i="2"/>
  <c r="J3" i="1"/>
  <c r="H6" i="1"/>
  <c r="F6" i="1"/>
  <c r="D6" i="1"/>
  <c r="J5" i="1"/>
  <c r="H5" i="1"/>
  <c r="F5" i="1"/>
  <c r="D5" i="1"/>
  <c r="J4" i="1"/>
  <c r="H4" i="1"/>
  <c r="F4" i="1"/>
  <c r="D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H3" i="1"/>
  <c r="F3" i="1"/>
  <c r="D3" i="1"/>
  <c r="I53" i="4"/>
  <c r="G53" i="4"/>
  <c r="J5" i="4"/>
  <c r="F5" i="4"/>
  <c r="D5" i="4"/>
  <c r="J4" i="4"/>
  <c r="F4" i="4"/>
  <c r="D4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J3" i="4"/>
  <c r="F3" i="4"/>
  <c r="D3" i="4"/>
  <c r="I53" i="3"/>
  <c r="G53" i="3"/>
  <c r="J14" i="3"/>
  <c r="H14" i="3"/>
  <c r="F14" i="3"/>
  <c r="D14" i="3"/>
  <c r="J13" i="3"/>
  <c r="F13" i="3"/>
  <c r="D13" i="3"/>
  <c r="J12" i="3"/>
  <c r="F12" i="3"/>
  <c r="D12" i="3"/>
  <c r="J11" i="3"/>
  <c r="F11" i="3"/>
  <c r="D11" i="3"/>
  <c r="J10" i="3"/>
  <c r="F10" i="3"/>
  <c r="D10" i="3"/>
  <c r="J9" i="3"/>
  <c r="F9" i="3"/>
  <c r="D9" i="3"/>
  <c r="J8" i="3"/>
  <c r="F8" i="3"/>
  <c r="D8" i="3"/>
  <c r="J7" i="3"/>
  <c r="F7" i="3"/>
  <c r="D7" i="3"/>
  <c r="J6" i="3"/>
  <c r="F6" i="3"/>
  <c r="D6" i="3"/>
  <c r="J5" i="3"/>
  <c r="F5" i="3"/>
  <c r="D5" i="3"/>
  <c r="J4" i="3"/>
  <c r="F4" i="3"/>
  <c r="D4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J3" i="3"/>
  <c r="F3" i="3"/>
  <c r="D3" i="3"/>
  <c r="J10" i="5" l="1"/>
  <c r="K10" i="5" s="1"/>
  <c r="J5" i="2"/>
  <c r="H3" i="3"/>
  <c r="H3" i="4"/>
  <c r="J3" i="2"/>
  <c r="K5" i="1"/>
  <c r="K4" i="1"/>
  <c r="K3" i="1"/>
  <c r="H4" i="4"/>
  <c r="K4" i="4" s="1"/>
  <c r="H5" i="4"/>
  <c r="K5" i="4" s="1"/>
  <c r="K3" i="4"/>
  <c r="H12" i="3"/>
  <c r="K12" i="3" s="1"/>
  <c r="H13" i="3"/>
  <c r="K13" i="3" s="1"/>
  <c r="H9" i="3"/>
  <c r="K9" i="3" s="1"/>
  <c r="H10" i="3"/>
  <c r="K10" i="3" s="1"/>
  <c r="H11" i="3"/>
  <c r="K11" i="3" s="1"/>
  <c r="H7" i="3"/>
  <c r="K7" i="3" s="1"/>
  <c r="H8" i="3"/>
  <c r="K8" i="3" s="1"/>
  <c r="H5" i="3"/>
  <c r="K5" i="3" s="1"/>
  <c r="H6" i="3"/>
  <c r="K6" i="3" s="1"/>
  <c r="K3" i="3"/>
  <c r="H4" i="3"/>
  <c r="K4" i="3" s="1"/>
  <c r="K14" i="3"/>
  <c r="J5" i="6"/>
  <c r="K5" i="6" s="1"/>
  <c r="J6" i="6"/>
  <c r="J8" i="6"/>
  <c r="K8" i="6" s="1"/>
  <c r="J7" i="6"/>
  <c r="K7" i="6" s="1"/>
  <c r="J4" i="6"/>
  <c r="K4" i="6" s="1"/>
  <c r="K3" i="6"/>
  <c r="K6" i="6"/>
  <c r="J4" i="5"/>
  <c r="K4" i="5" s="1"/>
  <c r="J5" i="5"/>
  <c r="K5" i="5" s="1"/>
  <c r="J6" i="5"/>
  <c r="J7" i="5"/>
  <c r="K7" i="5" s="1"/>
  <c r="J8" i="5"/>
  <c r="K8" i="5" s="1"/>
  <c r="J9" i="5"/>
  <c r="K9" i="5" s="1"/>
  <c r="K6" i="5"/>
  <c r="K6" i="1"/>
  <c r="K3" i="5"/>
  <c r="L3" i="1" l="1"/>
  <c r="L4" i="1"/>
  <c r="L6" i="1"/>
  <c r="L5" i="1"/>
  <c r="L9" i="3"/>
  <c r="L5" i="2"/>
  <c r="L11" i="3"/>
  <c r="L5" i="3"/>
  <c r="L3" i="3"/>
  <c r="L13" i="3"/>
  <c r="L7" i="3"/>
  <c r="L4" i="4"/>
  <c r="L5" i="4"/>
  <c r="L4" i="2"/>
  <c r="L10" i="5"/>
  <c r="L8" i="3"/>
  <c r="L14" i="3"/>
  <c r="L4" i="3"/>
  <c r="L8" i="5"/>
  <c r="L4" i="5"/>
  <c r="L3" i="4"/>
  <c r="L10" i="3"/>
  <c r="L6" i="3"/>
  <c r="L6" i="5"/>
  <c r="L7" i="5"/>
  <c r="L12" i="3"/>
  <c r="L9" i="5"/>
  <c r="L5" i="5"/>
</calcChain>
</file>

<file path=xl/sharedStrings.xml><?xml version="1.0" encoding="utf-8"?>
<sst xmlns="http://schemas.openxmlformats.org/spreadsheetml/2006/main" count="181" uniqueCount="54">
  <si>
    <t>№</t>
  </si>
  <si>
    <t>ФИО</t>
  </si>
  <si>
    <t>теория</t>
  </si>
  <si>
    <t>Акробатика</t>
  </si>
  <si>
    <t>Спортивные игры</t>
  </si>
  <si>
    <t>Челнок</t>
  </si>
  <si>
    <t>Сумма баллов</t>
  </si>
  <si>
    <t>Место</t>
  </si>
  <si>
    <t>оценка</t>
  </si>
  <si>
    <t>балл</t>
  </si>
  <si>
    <t>Оценка</t>
  </si>
  <si>
    <t>время, сек</t>
  </si>
  <si>
    <t>-</t>
  </si>
  <si>
    <t>Волейбол</t>
  </si>
  <si>
    <t>Полоса препятствий</t>
  </si>
  <si>
    <t>Баскетбол</t>
  </si>
  <si>
    <t>время [с]</t>
  </si>
  <si>
    <t>время, [с]</t>
  </si>
  <si>
    <t>Медянов Кирилл</t>
  </si>
  <si>
    <t>Гущин Иван</t>
  </si>
  <si>
    <t>Толстякова Надежда</t>
  </si>
  <si>
    <t>Павлова Полина</t>
  </si>
  <si>
    <t>Бажанов Максим</t>
  </si>
  <si>
    <t>Константинова Анна</t>
  </si>
  <si>
    <t>Кузьмичева Екатерина</t>
  </si>
  <si>
    <t>Степанова Марина</t>
  </si>
  <si>
    <t>Рогова Дарья</t>
  </si>
  <si>
    <t>Степанов Максим</t>
  </si>
  <si>
    <t>Евсеев Максим</t>
  </si>
  <si>
    <t>Рогушина Дарья</t>
  </si>
  <si>
    <t>Бодров Кирилл</t>
  </si>
  <si>
    <t>Червякова Анфиса</t>
  </si>
  <si>
    <t>Павловская Полина</t>
  </si>
  <si>
    <t>Царев Сергей</t>
  </si>
  <si>
    <t>Иванов Илья</t>
  </si>
  <si>
    <t>Жигалов Александр</t>
  </si>
  <si>
    <t>Корнева Карина</t>
  </si>
  <si>
    <t>Репникова Ольга</t>
  </si>
  <si>
    <t>Розова Александра</t>
  </si>
  <si>
    <t>Топорков Александр</t>
  </si>
  <si>
    <t>Наумов Глеб</t>
  </si>
  <si>
    <t>Жиженко Дмитрий</t>
  </si>
  <si>
    <t>Вергун Данил</t>
  </si>
  <si>
    <t>Кучин Дмитрий</t>
  </si>
  <si>
    <t>Топунов Максим</t>
  </si>
  <si>
    <t>Меликсетян Александр</t>
  </si>
  <si>
    <t>Меликсетян Сергей</t>
  </si>
  <si>
    <t>Гладков Даниил</t>
  </si>
  <si>
    <t>Панфилов Илья</t>
  </si>
  <si>
    <t>Кузнецов Сергей</t>
  </si>
  <si>
    <t>Новиков Роман</t>
  </si>
  <si>
    <t>Багров Никита</t>
  </si>
  <si>
    <t>Скворцов Кирилл</t>
  </si>
  <si>
    <t>Смирнов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</si>
</sst>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charset val="204"/>
      <scheme val="minor"/>
    </font>
    <font>
      <sz val="11"/>
      <color theme="1"/>
      <name val="Times New Roman"/>
      <charset val="204"/>
    </font>
    <font>
      <sz val="11"/>
      <color rgb="FF00000A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14548173467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Alignment="1">
      <alignment horizontal="justify"/>
    </xf>
    <xf numFmtId="0" fontId="0" fillId="2" borderId="1" xfId="0" applyFill="1" applyBorder="1" applyProtection="1">
      <protection locked="0"/>
    </xf>
    <xf numFmtId="2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0" fillId="3" borderId="0" xfId="0" applyFill="1" applyProtection="1">
      <protection locked="0" hidden="1"/>
    </xf>
    <xf numFmtId="0" fontId="0" fillId="3" borderId="0" xfId="0" applyFill="1" applyProtection="1">
      <protection hidden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0" fillId="4" borderId="1" xfId="0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>
      <selection activeCell="O19" sqref="O19"/>
    </sheetView>
  </sheetViews>
  <sheetFormatPr defaultColWidth="9.140625" defaultRowHeight="15" x14ac:dyDescent="0.25"/>
  <cols>
    <col min="1" max="1" width="9.140625" style="1"/>
    <col min="2" max="2" width="39.5703125" style="1" customWidth="1"/>
    <col min="3" max="6" width="9.140625" style="1"/>
    <col min="7" max="7" width="10.7109375" style="1" customWidth="1"/>
    <col min="8" max="8" width="9.140625" style="1"/>
    <col min="9" max="9" width="0.140625" style="1" hidden="1" customWidth="1"/>
    <col min="10" max="10" width="9.140625" style="1" hidden="1" customWidth="1"/>
    <col min="11" max="16384" width="9.140625" style="1"/>
  </cols>
  <sheetData>
    <row r="1" spans="1:12" x14ac:dyDescent="0.25">
      <c r="A1" s="12" t="s">
        <v>0</v>
      </c>
      <c r="B1" s="12" t="s">
        <v>1</v>
      </c>
      <c r="C1" s="16" t="s">
        <v>2</v>
      </c>
      <c r="D1" s="16"/>
      <c r="E1" s="16" t="s">
        <v>3</v>
      </c>
      <c r="F1" s="16"/>
      <c r="G1" s="16" t="s">
        <v>4</v>
      </c>
      <c r="H1" s="16"/>
      <c r="I1" s="12" t="s">
        <v>5</v>
      </c>
      <c r="J1" s="12"/>
      <c r="K1" s="13" t="s">
        <v>6</v>
      </c>
      <c r="L1" s="14" t="s">
        <v>7</v>
      </c>
    </row>
    <row r="2" spans="1:12" x14ac:dyDescent="0.25">
      <c r="A2" s="12"/>
      <c r="B2" s="12"/>
      <c r="C2" s="2" t="s">
        <v>8</v>
      </c>
      <c r="D2" s="2" t="s">
        <v>9</v>
      </c>
      <c r="E2" s="2" t="s">
        <v>8</v>
      </c>
      <c r="F2" s="2" t="s">
        <v>9</v>
      </c>
      <c r="G2" s="2" t="s">
        <v>10</v>
      </c>
      <c r="H2" s="2" t="s">
        <v>9</v>
      </c>
      <c r="I2" s="2" t="s">
        <v>11</v>
      </c>
      <c r="J2" s="2" t="s">
        <v>9</v>
      </c>
      <c r="K2" s="13"/>
      <c r="L2" s="15"/>
    </row>
    <row r="3" spans="1:12" x14ac:dyDescent="0.25">
      <c r="A3" s="2">
        <v>1</v>
      </c>
      <c r="B3" s="10" t="s">
        <v>34</v>
      </c>
      <c r="C3" s="4">
        <v>36</v>
      </c>
      <c r="D3" s="5">
        <f>IF(C3&gt;0,20/54*C3,0)</f>
        <v>13.333333333333332</v>
      </c>
      <c r="E3" s="4">
        <v>7.8</v>
      </c>
      <c r="F3" s="6">
        <f>IF(E3&gt;0,40/10*E3,0)</f>
        <v>31.2</v>
      </c>
      <c r="G3" s="4">
        <v>56.83</v>
      </c>
      <c r="H3" s="6">
        <f>IF(G3&gt;0,40*G$53/G3,0)</f>
        <v>40</v>
      </c>
      <c r="I3" s="4" t="s">
        <v>12</v>
      </c>
      <c r="J3" s="6">
        <f t="shared" ref="J3:J6" si="0">IF(I3="-",0,IF(I3&gt;0,25*I$53/I3))</f>
        <v>0</v>
      </c>
      <c r="K3" s="6">
        <f>D3+F3+H3+J3</f>
        <v>84.533333333333331</v>
      </c>
      <c r="L3" s="6">
        <f>_xlfn.RANK.EQ(K3,K$3:K$52)</f>
        <v>3</v>
      </c>
    </row>
    <row r="4" spans="1:12" x14ac:dyDescent="0.25">
      <c r="A4" s="2">
        <f>A3+1</f>
        <v>2</v>
      </c>
      <c r="B4" s="9" t="s">
        <v>35</v>
      </c>
      <c r="C4" s="4">
        <v>43.5</v>
      </c>
      <c r="D4" s="5">
        <f t="shared" ref="D4:D14" si="1">IF(C4&gt;0,20/54*C4,0)</f>
        <v>16.111111111111111</v>
      </c>
      <c r="E4" s="4">
        <v>8</v>
      </c>
      <c r="F4" s="6">
        <f t="shared" ref="F4:F14" si="2">IF(E4&gt;0,40/10*E4,0)</f>
        <v>32</v>
      </c>
      <c r="G4" s="4">
        <v>64.19</v>
      </c>
      <c r="H4" s="6">
        <f t="shared" ref="H4:H14" si="3">IF(G4&gt;0,40*G$53/G4,0)</f>
        <v>35.413615828010592</v>
      </c>
      <c r="I4" s="4" t="s">
        <v>12</v>
      </c>
      <c r="J4" s="6">
        <f t="shared" si="0"/>
        <v>0</v>
      </c>
      <c r="K4" s="6">
        <f t="shared" ref="K4:K14" si="4">D4+F4+H4+J4</f>
        <v>83.524726939121706</v>
      </c>
      <c r="L4" s="6">
        <f t="shared" ref="L4:L14" si="5">_xlfn.RANK.EQ(K4,K$3:K$52)</f>
        <v>4</v>
      </c>
    </row>
    <row r="5" spans="1:12" x14ac:dyDescent="0.25">
      <c r="A5" s="2">
        <f t="shared" ref="A5:A52" si="6">A4+1</f>
        <v>3</v>
      </c>
      <c r="B5" s="9" t="s">
        <v>41</v>
      </c>
      <c r="C5" s="4">
        <v>23</v>
      </c>
      <c r="D5" s="5">
        <f t="shared" si="1"/>
        <v>8.5185185185185173</v>
      </c>
      <c r="E5" s="4">
        <v>8.5</v>
      </c>
      <c r="F5" s="6">
        <f t="shared" si="2"/>
        <v>34</v>
      </c>
      <c r="G5" s="4">
        <v>62.8</v>
      </c>
      <c r="H5" s="6">
        <f t="shared" si="3"/>
        <v>36.197452229299358</v>
      </c>
      <c r="I5" s="4" t="s">
        <v>12</v>
      </c>
      <c r="J5" s="6">
        <f t="shared" si="0"/>
        <v>0</v>
      </c>
      <c r="K5" s="6">
        <f t="shared" si="4"/>
        <v>78.715970747817877</v>
      </c>
      <c r="L5" s="6">
        <f t="shared" si="5"/>
        <v>7</v>
      </c>
    </row>
    <row r="6" spans="1:12" x14ac:dyDescent="0.25">
      <c r="A6" s="2">
        <f t="shared" si="6"/>
        <v>4</v>
      </c>
      <c r="B6" s="9" t="s">
        <v>42</v>
      </c>
      <c r="C6" s="4">
        <v>12</v>
      </c>
      <c r="D6" s="5">
        <f t="shared" si="1"/>
        <v>4.4444444444444446</v>
      </c>
      <c r="E6" s="4">
        <v>8</v>
      </c>
      <c r="F6" s="6">
        <f t="shared" si="2"/>
        <v>32</v>
      </c>
      <c r="G6" s="4">
        <v>59.55</v>
      </c>
      <c r="H6" s="6">
        <f t="shared" si="3"/>
        <v>38.172963895885808</v>
      </c>
      <c r="I6" s="4" t="s">
        <v>12</v>
      </c>
      <c r="J6" s="6">
        <f t="shared" si="0"/>
        <v>0</v>
      </c>
      <c r="K6" s="6">
        <f t="shared" si="4"/>
        <v>74.617408340330257</v>
      </c>
      <c r="L6" s="6">
        <f t="shared" si="5"/>
        <v>11</v>
      </c>
    </row>
    <row r="7" spans="1:12" x14ac:dyDescent="0.25">
      <c r="A7" s="2">
        <f t="shared" si="6"/>
        <v>5</v>
      </c>
      <c r="B7" s="11" t="s">
        <v>43</v>
      </c>
      <c r="C7" s="4">
        <v>21.5</v>
      </c>
      <c r="D7" s="5">
        <f t="shared" si="1"/>
        <v>7.9629629629629628</v>
      </c>
      <c r="E7" s="4">
        <v>6.9</v>
      </c>
      <c r="F7" s="6">
        <f t="shared" si="2"/>
        <v>27.6</v>
      </c>
      <c r="G7" s="4">
        <v>57.63</v>
      </c>
      <c r="H7" s="6">
        <f t="shared" si="3"/>
        <v>39.444733645670652</v>
      </c>
      <c r="I7" s="4" t="s">
        <v>12</v>
      </c>
      <c r="J7" s="6">
        <f t="shared" ref="J7:J14" si="7">IF(I7="-",0,IF(I7&gt;0,25*I$53/I7))</f>
        <v>0</v>
      </c>
      <c r="K7" s="6">
        <f t="shared" si="4"/>
        <v>75.007696608633609</v>
      </c>
      <c r="L7" s="6">
        <f t="shared" si="5"/>
        <v>9</v>
      </c>
    </row>
    <row r="8" spans="1:12" x14ac:dyDescent="0.25">
      <c r="A8" s="2">
        <f t="shared" si="6"/>
        <v>6</v>
      </c>
      <c r="B8" s="11" t="s">
        <v>44</v>
      </c>
      <c r="C8" s="4">
        <v>25</v>
      </c>
      <c r="D8" s="5">
        <f t="shared" si="1"/>
        <v>9.2592592592592595</v>
      </c>
      <c r="E8" s="4">
        <v>9.5</v>
      </c>
      <c r="F8" s="6">
        <f t="shared" si="2"/>
        <v>38</v>
      </c>
      <c r="G8" s="4">
        <v>62.93</v>
      </c>
      <c r="H8" s="6">
        <f t="shared" si="3"/>
        <v>36.122675989194342</v>
      </c>
      <c r="I8" s="4" t="s">
        <v>12</v>
      </c>
      <c r="J8" s="6">
        <f t="shared" si="7"/>
        <v>0</v>
      </c>
      <c r="K8" s="6">
        <f t="shared" si="4"/>
        <v>83.381935248453601</v>
      </c>
      <c r="L8" s="6">
        <f t="shared" si="5"/>
        <v>5</v>
      </c>
    </row>
    <row r="9" spans="1:12" x14ac:dyDescent="0.25">
      <c r="A9" s="2">
        <f t="shared" si="6"/>
        <v>7</v>
      </c>
      <c r="B9" s="11" t="s">
        <v>45</v>
      </c>
      <c r="C9" s="4">
        <v>23</v>
      </c>
      <c r="D9" s="5">
        <f t="shared" si="1"/>
        <v>8.5185185185185173</v>
      </c>
      <c r="E9" s="4">
        <v>7.5</v>
      </c>
      <c r="F9" s="6">
        <f t="shared" si="2"/>
        <v>30</v>
      </c>
      <c r="G9" s="4">
        <v>61.69</v>
      </c>
      <c r="H9" s="6">
        <f t="shared" si="3"/>
        <v>36.848759928675634</v>
      </c>
      <c r="I9" s="4" t="s">
        <v>12</v>
      </c>
      <c r="J9" s="6">
        <f t="shared" si="7"/>
        <v>0</v>
      </c>
      <c r="K9" s="6">
        <f t="shared" si="4"/>
        <v>75.367278447194153</v>
      </c>
      <c r="L9" s="6">
        <f t="shared" si="5"/>
        <v>8</v>
      </c>
    </row>
    <row r="10" spans="1:12" x14ac:dyDescent="0.25">
      <c r="A10" s="2">
        <f t="shared" si="6"/>
        <v>8</v>
      </c>
      <c r="B10" s="11" t="s">
        <v>46</v>
      </c>
      <c r="C10" s="4">
        <v>32.5</v>
      </c>
      <c r="D10" s="5">
        <f t="shared" si="1"/>
        <v>12.037037037037036</v>
      </c>
      <c r="E10" s="4">
        <v>8.5</v>
      </c>
      <c r="F10" s="6">
        <f t="shared" si="2"/>
        <v>34</v>
      </c>
      <c r="G10" s="4">
        <v>63.01</v>
      </c>
      <c r="H10" s="6">
        <f t="shared" si="3"/>
        <v>36.076813204253291</v>
      </c>
      <c r="I10" s="4" t="s">
        <v>12</v>
      </c>
      <c r="J10" s="6">
        <f t="shared" si="7"/>
        <v>0</v>
      </c>
      <c r="K10" s="6">
        <f t="shared" si="4"/>
        <v>82.113850241290322</v>
      </c>
      <c r="L10" s="6">
        <f t="shared" si="5"/>
        <v>6</v>
      </c>
    </row>
    <row r="11" spans="1:12" x14ac:dyDescent="0.25">
      <c r="A11" s="2">
        <f t="shared" si="6"/>
        <v>9</v>
      </c>
      <c r="B11" s="11" t="s">
        <v>47</v>
      </c>
      <c r="C11" s="4">
        <v>40.5</v>
      </c>
      <c r="D11" s="5">
        <f t="shared" si="1"/>
        <v>15</v>
      </c>
      <c r="E11" s="4">
        <v>9</v>
      </c>
      <c r="F11" s="6">
        <f t="shared" si="2"/>
        <v>36</v>
      </c>
      <c r="G11" s="4">
        <v>62.04</v>
      </c>
      <c r="H11" s="6">
        <f t="shared" si="3"/>
        <v>36.640876853642808</v>
      </c>
      <c r="I11" s="4" t="s">
        <v>12</v>
      </c>
      <c r="J11" s="6">
        <f t="shared" si="7"/>
        <v>0</v>
      </c>
      <c r="K11" s="5">
        <f>D11+F11+H11+J11</f>
        <v>87.640876853642808</v>
      </c>
      <c r="L11" s="6">
        <f t="shared" si="5"/>
        <v>1</v>
      </c>
    </row>
    <row r="12" spans="1:12" x14ac:dyDescent="0.25">
      <c r="A12" s="2">
        <f t="shared" si="6"/>
        <v>10</v>
      </c>
      <c r="B12" s="11" t="s">
        <v>48</v>
      </c>
      <c r="C12" s="4">
        <v>22</v>
      </c>
      <c r="D12" s="5">
        <f t="shared" si="1"/>
        <v>8.148148148148147</v>
      </c>
      <c r="E12" s="4">
        <v>9.5</v>
      </c>
      <c r="F12" s="6">
        <f t="shared" si="2"/>
        <v>38</v>
      </c>
      <c r="G12" s="4">
        <v>57.84</v>
      </c>
      <c r="H12" s="6">
        <f t="shared" si="3"/>
        <v>39.301521438450891</v>
      </c>
      <c r="I12" s="4" t="s">
        <v>12</v>
      </c>
      <c r="J12" s="6">
        <f t="shared" si="7"/>
        <v>0</v>
      </c>
      <c r="K12" s="6">
        <f t="shared" si="4"/>
        <v>85.449669586599043</v>
      </c>
      <c r="L12" s="6">
        <f t="shared" si="5"/>
        <v>2</v>
      </c>
    </row>
    <row r="13" spans="1:12" x14ac:dyDescent="0.25">
      <c r="A13" s="2">
        <f t="shared" si="6"/>
        <v>11</v>
      </c>
      <c r="B13" s="11" t="s">
        <v>49</v>
      </c>
      <c r="C13" s="4">
        <v>24</v>
      </c>
      <c r="D13" s="5">
        <f t="shared" si="1"/>
        <v>8.8888888888888893</v>
      </c>
      <c r="E13" s="4">
        <v>7</v>
      </c>
      <c r="F13" s="6">
        <f t="shared" si="2"/>
        <v>28</v>
      </c>
      <c r="G13" s="4">
        <v>59.66</v>
      </c>
      <c r="H13" s="6">
        <f t="shared" si="3"/>
        <v>38.102581293999329</v>
      </c>
      <c r="I13" s="4" t="s">
        <v>12</v>
      </c>
      <c r="J13" s="6">
        <f t="shared" si="7"/>
        <v>0</v>
      </c>
      <c r="K13" s="6">
        <f t="shared" si="4"/>
        <v>74.991470182888207</v>
      </c>
      <c r="L13" s="6">
        <f t="shared" si="5"/>
        <v>10</v>
      </c>
    </row>
    <row r="14" spans="1:12" x14ac:dyDescent="0.25">
      <c r="A14" s="2">
        <f t="shared" si="6"/>
        <v>12</v>
      </c>
      <c r="B14" s="11" t="s">
        <v>53</v>
      </c>
      <c r="C14" s="4">
        <v>17.5</v>
      </c>
      <c r="D14" s="5">
        <f t="shared" si="1"/>
        <v>6.481481481481481</v>
      </c>
      <c r="E14" s="4"/>
      <c r="F14" s="6">
        <f t="shared" si="2"/>
        <v>0</v>
      </c>
      <c r="G14" s="4"/>
      <c r="H14" s="6">
        <f t="shared" si="3"/>
        <v>0</v>
      </c>
      <c r="I14" s="4" t="s">
        <v>12</v>
      </c>
      <c r="J14" s="6">
        <f t="shared" si="7"/>
        <v>0</v>
      </c>
      <c r="K14" s="6">
        <f t="shared" si="4"/>
        <v>6.481481481481481</v>
      </c>
      <c r="L14" s="6">
        <f t="shared" si="5"/>
        <v>12</v>
      </c>
    </row>
    <row r="15" spans="1:12" x14ac:dyDescent="0.25">
      <c r="A15" s="2">
        <f t="shared" si="6"/>
        <v>13</v>
      </c>
      <c r="B15" s="4"/>
      <c r="C15" s="4"/>
      <c r="D15" s="5"/>
      <c r="E15" s="4"/>
      <c r="F15" s="6"/>
      <c r="G15" s="4"/>
      <c r="H15" s="6"/>
      <c r="I15" s="4"/>
      <c r="J15" s="6"/>
      <c r="K15" s="6"/>
      <c r="L15" s="6"/>
    </row>
    <row r="16" spans="1:12" x14ac:dyDescent="0.25">
      <c r="A16" s="2">
        <f t="shared" si="6"/>
        <v>14</v>
      </c>
      <c r="B16" s="4"/>
      <c r="C16" s="4"/>
      <c r="D16" s="5"/>
      <c r="E16" s="4"/>
      <c r="F16" s="6"/>
      <c r="G16" s="4"/>
      <c r="H16" s="6"/>
      <c r="I16" s="4"/>
      <c r="J16" s="6"/>
      <c r="K16" s="6"/>
      <c r="L16" s="6"/>
    </row>
    <row r="17" spans="1:12" x14ac:dyDescent="0.25">
      <c r="A17" s="2">
        <f t="shared" si="6"/>
        <v>15</v>
      </c>
      <c r="B17" s="4"/>
      <c r="C17" s="4"/>
      <c r="D17" s="5"/>
      <c r="E17" s="4"/>
      <c r="F17" s="6"/>
      <c r="G17" s="4"/>
      <c r="H17" s="6"/>
      <c r="I17" s="4"/>
      <c r="J17" s="6"/>
      <c r="K17" s="6"/>
      <c r="L17" s="6"/>
    </row>
    <row r="18" spans="1:12" x14ac:dyDescent="0.25">
      <c r="A18" s="2">
        <f t="shared" si="6"/>
        <v>16</v>
      </c>
      <c r="B18" s="4"/>
      <c r="C18" s="4"/>
      <c r="D18" s="5"/>
      <c r="E18" s="4"/>
      <c r="F18" s="6"/>
      <c r="G18" s="4"/>
      <c r="H18" s="6"/>
      <c r="I18" s="4"/>
      <c r="J18" s="6"/>
      <c r="K18" s="6"/>
      <c r="L18" s="6"/>
    </row>
    <row r="19" spans="1:12" x14ac:dyDescent="0.25">
      <c r="A19" s="2">
        <f t="shared" si="6"/>
        <v>17</v>
      </c>
      <c r="B19" s="4"/>
      <c r="C19" s="4"/>
      <c r="D19" s="5"/>
      <c r="E19" s="4"/>
      <c r="F19" s="6"/>
      <c r="G19" s="4"/>
      <c r="H19" s="6"/>
      <c r="I19" s="4"/>
      <c r="J19" s="6"/>
      <c r="K19" s="6"/>
      <c r="L19" s="6"/>
    </row>
    <row r="20" spans="1:12" x14ac:dyDescent="0.25">
      <c r="A20" s="2">
        <f t="shared" si="6"/>
        <v>18</v>
      </c>
      <c r="B20" s="4"/>
      <c r="C20" s="4"/>
      <c r="D20" s="5"/>
      <c r="E20" s="4"/>
      <c r="F20" s="6"/>
      <c r="G20" s="4"/>
      <c r="H20" s="6"/>
      <c r="I20" s="4"/>
      <c r="J20" s="6"/>
      <c r="K20" s="6"/>
      <c r="L20" s="6"/>
    </row>
    <row r="21" spans="1:12" x14ac:dyDescent="0.25">
      <c r="A21" s="2">
        <f t="shared" si="6"/>
        <v>19</v>
      </c>
      <c r="B21" s="4"/>
      <c r="C21" s="4"/>
      <c r="D21" s="5"/>
      <c r="E21" s="4"/>
      <c r="F21" s="6"/>
      <c r="G21" s="4"/>
      <c r="H21" s="6"/>
      <c r="I21" s="4"/>
      <c r="J21" s="6"/>
      <c r="K21" s="6"/>
      <c r="L21" s="6"/>
    </row>
    <row r="22" spans="1:12" x14ac:dyDescent="0.25">
      <c r="A22" s="2">
        <f t="shared" si="6"/>
        <v>20</v>
      </c>
      <c r="B22" s="4"/>
      <c r="C22" s="4"/>
      <c r="D22" s="5"/>
      <c r="E22" s="4"/>
      <c r="F22" s="6"/>
      <c r="G22" s="4"/>
      <c r="H22" s="6"/>
      <c r="I22" s="4"/>
      <c r="J22" s="6"/>
      <c r="K22" s="6"/>
      <c r="L22" s="6"/>
    </row>
    <row r="23" spans="1:12" x14ac:dyDescent="0.25">
      <c r="A23" s="2">
        <f t="shared" si="6"/>
        <v>21</v>
      </c>
      <c r="B23" s="4"/>
      <c r="C23" s="4"/>
      <c r="D23" s="5"/>
      <c r="E23" s="4"/>
      <c r="F23" s="6"/>
      <c r="G23" s="4"/>
      <c r="H23" s="6"/>
      <c r="I23" s="4"/>
      <c r="J23" s="6"/>
      <c r="K23" s="6"/>
      <c r="L23" s="6"/>
    </row>
    <row r="24" spans="1:12" x14ac:dyDescent="0.25">
      <c r="A24" s="2">
        <f t="shared" si="6"/>
        <v>22</v>
      </c>
      <c r="B24" s="4"/>
      <c r="C24" s="4"/>
      <c r="D24" s="5"/>
      <c r="E24" s="4"/>
      <c r="F24" s="6"/>
      <c r="G24" s="4"/>
      <c r="H24" s="6"/>
      <c r="I24" s="4"/>
      <c r="J24" s="6"/>
      <c r="K24" s="6"/>
      <c r="L24" s="6"/>
    </row>
    <row r="25" spans="1:12" x14ac:dyDescent="0.25">
      <c r="A25" s="2">
        <f t="shared" si="6"/>
        <v>23</v>
      </c>
      <c r="B25" s="4"/>
      <c r="C25" s="4"/>
      <c r="D25" s="5"/>
      <c r="E25" s="4"/>
      <c r="F25" s="6"/>
      <c r="G25" s="4"/>
      <c r="H25" s="6"/>
      <c r="I25" s="4"/>
      <c r="J25" s="6"/>
      <c r="K25" s="6"/>
      <c r="L25" s="6"/>
    </row>
    <row r="26" spans="1:12" x14ac:dyDescent="0.25">
      <c r="A26" s="2">
        <f t="shared" si="6"/>
        <v>24</v>
      </c>
      <c r="B26" s="4"/>
      <c r="C26" s="4"/>
      <c r="D26" s="5"/>
      <c r="E26" s="4"/>
      <c r="F26" s="6"/>
      <c r="G26" s="4"/>
      <c r="H26" s="6"/>
      <c r="I26" s="4"/>
      <c r="J26" s="6"/>
      <c r="K26" s="6"/>
      <c r="L26" s="6"/>
    </row>
    <row r="27" spans="1:12" x14ac:dyDescent="0.25">
      <c r="A27" s="2">
        <f t="shared" si="6"/>
        <v>25</v>
      </c>
      <c r="B27" s="4"/>
      <c r="C27" s="4"/>
      <c r="D27" s="5"/>
      <c r="E27" s="4"/>
      <c r="F27" s="6"/>
      <c r="G27" s="4"/>
      <c r="H27" s="6"/>
      <c r="I27" s="4"/>
      <c r="J27" s="6"/>
      <c r="K27" s="6"/>
      <c r="L27" s="6"/>
    </row>
    <row r="28" spans="1:12" x14ac:dyDescent="0.25">
      <c r="A28" s="2">
        <f t="shared" si="6"/>
        <v>26</v>
      </c>
      <c r="B28" s="4"/>
      <c r="C28" s="4"/>
      <c r="D28" s="5"/>
      <c r="E28" s="4"/>
      <c r="F28" s="6"/>
      <c r="G28" s="4"/>
      <c r="H28" s="6"/>
      <c r="I28" s="4"/>
      <c r="J28" s="6"/>
      <c r="K28" s="6"/>
      <c r="L28" s="6"/>
    </row>
    <row r="29" spans="1:12" x14ac:dyDescent="0.25">
      <c r="A29" s="2">
        <f t="shared" si="6"/>
        <v>27</v>
      </c>
      <c r="B29" s="4"/>
      <c r="C29" s="4"/>
      <c r="D29" s="5"/>
      <c r="E29" s="4"/>
      <c r="F29" s="6"/>
      <c r="G29" s="4"/>
      <c r="H29" s="6"/>
      <c r="I29" s="4"/>
      <c r="J29" s="6"/>
      <c r="K29" s="6"/>
      <c r="L29" s="6"/>
    </row>
    <row r="30" spans="1:12" x14ac:dyDescent="0.25">
      <c r="A30" s="2">
        <f t="shared" si="6"/>
        <v>28</v>
      </c>
      <c r="B30" s="4"/>
      <c r="C30" s="4"/>
      <c r="D30" s="5"/>
      <c r="E30" s="4"/>
      <c r="F30" s="6"/>
      <c r="G30" s="4"/>
      <c r="H30" s="6"/>
      <c r="I30" s="4"/>
      <c r="J30" s="6"/>
      <c r="K30" s="6"/>
      <c r="L30" s="6"/>
    </row>
    <row r="31" spans="1:12" x14ac:dyDescent="0.25">
      <c r="A31" s="2">
        <f t="shared" si="6"/>
        <v>29</v>
      </c>
      <c r="B31" s="4"/>
      <c r="C31" s="4"/>
      <c r="D31" s="5"/>
      <c r="E31" s="4"/>
      <c r="F31" s="6"/>
      <c r="G31" s="4"/>
      <c r="H31" s="6"/>
      <c r="I31" s="4"/>
      <c r="J31" s="6"/>
      <c r="K31" s="6"/>
      <c r="L31" s="6"/>
    </row>
    <row r="32" spans="1:12" x14ac:dyDescent="0.25">
      <c r="A32" s="2">
        <f t="shared" si="6"/>
        <v>30</v>
      </c>
      <c r="B32" s="4"/>
      <c r="C32" s="4"/>
      <c r="D32" s="5"/>
      <c r="E32" s="4"/>
      <c r="F32" s="6"/>
      <c r="G32" s="4"/>
      <c r="H32" s="6"/>
      <c r="I32" s="4"/>
      <c r="J32" s="6"/>
      <c r="K32" s="6"/>
      <c r="L32" s="6"/>
    </row>
    <row r="33" spans="1:12" x14ac:dyDescent="0.25">
      <c r="A33" s="2">
        <f t="shared" si="6"/>
        <v>31</v>
      </c>
      <c r="B33" s="4"/>
      <c r="C33" s="4"/>
      <c r="D33" s="5"/>
      <c r="E33" s="4"/>
      <c r="F33" s="6"/>
      <c r="G33" s="4"/>
      <c r="H33" s="6"/>
      <c r="I33" s="4"/>
      <c r="J33" s="6"/>
      <c r="K33" s="6"/>
      <c r="L33" s="6"/>
    </row>
    <row r="34" spans="1:12" x14ac:dyDescent="0.25">
      <c r="A34" s="2">
        <f t="shared" si="6"/>
        <v>32</v>
      </c>
      <c r="B34" s="4"/>
      <c r="C34" s="4"/>
      <c r="D34" s="5"/>
      <c r="E34" s="4"/>
      <c r="F34" s="6"/>
      <c r="G34" s="4"/>
      <c r="H34" s="6"/>
      <c r="I34" s="4"/>
      <c r="J34" s="6"/>
      <c r="K34" s="6"/>
      <c r="L34" s="6"/>
    </row>
    <row r="35" spans="1:12" x14ac:dyDescent="0.25">
      <c r="A35" s="2">
        <f t="shared" si="6"/>
        <v>33</v>
      </c>
      <c r="B35" s="4"/>
      <c r="C35" s="4"/>
      <c r="D35" s="5"/>
      <c r="E35" s="4"/>
      <c r="F35" s="6"/>
      <c r="G35" s="4"/>
      <c r="H35" s="6"/>
      <c r="I35" s="4"/>
      <c r="J35" s="6"/>
      <c r="K35" s="6"/>
      <c r="L35" s="6"/>
    </row>
    <row r="36" spans="1:12" x14ac:dyDescent="0.25">
      <c r="A36" s="2">
        <f t="shared" si="6"/>
        <v>34</v>
      </c>
      <c r="B36" s="4"/>
      <c r="C36" s="4"/>
      <c r="D36" s="5"/>
      <c r="E36" s="4"/>
      <c r="F36" s="6"/>
      <c r="G36" s="4"/>
      <c r="H36" s="6"/>
      <c r="I36" s="4"/>
      <c r="J36" s="6"/>
      <c r="K36" s="6"/>
      <c r="L36" s="6"/>
    </row>
    <row r="37" spans="1:12" x14ac:dyDescent="0.25">
      <c r="A37" s="2">
        <f t="shared" si="6"/>
        <v>35</v>
      </c>
      <c r="B37" s="4"/>
      <c r="C37" s="4"/>
      <c r="D37" s="5"/>
      <c r="E37" s="4"/>
      <c r="F37" s="6"/>
      <c r="G37" s="4"/>
      <c r="H37" s="6"/>
      <c r="I37" s="4"/>
      <c r="J37" s="6"/>
      <c r="K37" s="6"/>
      <c r="L37" s="6"/>
    </row>
    <row r="38" spans="1:12" x14ac:dyDescent="0.25">
      <c r="A38" s="2">
        <f t="shared" si="6"/>
        <v>36</v>
      </c>
      <c r="B38" s="4"/>
      <c r="C38" s="4"/>
      <c r="D38" s="5"/>
      <c r="E38" s="4"/>
      <c r="F38" s="6"/>
      <c r="G38" s="4"/>
      <c r="H38" s="6"/>
      <c r="I38" s="4"/>
      <c r="J38" s="6"/>
      <c r="K38" s="6"/>
      <c r="L38" s="6"/>
    </row>
    <row r="39" spans="1:12" x14ac:dyDescent="0.25">
      <c r="A39" s="2">
        <f t="shared" si="6"/>
        <v>37</v>
      </c>
      <c r="B39" s="4"/>
      <c r="C39" s="4"/>
      <c r="D39" s="5"/>
      <c r="E39" s="4"/>
      <c r="F39" s="6"/>
      <c r="G39" s="4"/>
      <c r="H39" s="6"/>
      <c r="I39" s="4"/>
      <c r="J39" s="6"/>
      <c r="K39" s="6"/>
      <c r="L39" s="6"/>
    </row>
    <row r="40" spans="1:12" x14ac:dyDescent="0.25">
      <c r="A40" s="2">
        <f t="shared" si="6"/>
        <v>38</v>
      </c>
      <c r="B40" s="4"/>
      <c r="C40" s="4"/>
      <c r="D40" s="5"/>
      <c r="E40" s="4"/>
      <c r="F40" s="6"/>
      <c r="G40" s="4"/>
      <c r="H40" s="6"/>
      <c r="I40" s="4"/>
      <c r="J40" s="6"/>
      <c r="K40" s="6"/>
      <c r="L40" s="6"/>
    </row>
    <row r="41" spans="1:12" x14ac:dyDescent="0.25">
      <c r="A41" s="2">
        <f t="shared" si="6"/>
        <v>39</v>
      </c>
      <c r="B41" s="4"/>
      <c r="C41" s="4"/>
      <c r="D41" s="5"/>
      <c r="E41" s="4"/>
      <c r="F41" s="6"/>
      <c r="G41" s="4"/>
      <c r="H41" s="6"/>
      <c r="I41" s="4"/>
      <c r="J41" s="6"/>
      <c r="K41" s="6"/>
      <c r="L41" s="6"/>
    </row>
    <row r="42" spans="1:12" x14ac:dyDescent="0.25">
      <c r="A42" s="2">
        <f t="shared" si="6"/>
        <v>40</v>
      </c>
      <c r="B42" s="4"/>
      <c r="C42" s="4"/>
      <c r="D42" s="5"/>
      <c r="E42" s="4"/>
      <c r="F42" s="6"/>
      <c r="G42" s="4"/>
      <c r="H42" s="6"/>
      <c r="I42" s="4"/>
      <c r="J42" s="6"/>
      <c r="K42" s="6"/>
      <c r="L42" s="6"/>
    </row>
    <row r="43" spans="1:12" x14ac:dyDescent="0.25">
      <c r="A43" s="2">
        <f t="shared" si="6"/>
        <v>41</v>
      </c>
      <c r="B43" s="4"/>
      <c r="C43" s="4"/>
      <c r="D43" s="5"/>
      <c r="E43" s="4"/>
      <c r="F43" s="6"/>
      <c r="G43" s="4"/>
      <c r="H43" s="6"/>
      <c r="I43" s="4"/>
      <c r="J43" s="6"/>
      <c r="K43" s="6"/>
      <c r="L43" s="6"/>
    </row>
    <row r="44" spans="1:12" x14ac:dyDescent="0.25">
      <c r="A44" s="2">
        <f t="shared" si="6"/>
        <v>42</v>
      </c>
      <c r="B44" s="4"/>
      <c r="C44" s="4"/>
      <c r="D44" s="5"/>
      <c r="E44" s="4"/>
      <c r="F44" s="6"/>
      <c r="G44" s="4"/>
      <c r="H44" s="6"/>
      <c r="I44" s="4"/>
      <c r="J44" s="6"/>
      <c r="K44" s="6"/>
      <c r="L44" s="6"/>
    </row>
    <row r="45" spans="1:12" x14ac:dyDescent="0.25">
      <c r="A45" s="2">
        <f t="shared" si="6"/>
        <v>43</v>
      </c>
      <c r="B45" s="4"/>
      <c r="C45" s="4"/>
      <c r="D45" s="5"/>
      <c r="E45" s="4"/>
      <c r="F45" s="6"/>
      <c r="G45" s="4"/>
      <c r="H45" s="6"/>
      <c r="I45" s="4"/>
      <c r="J45" s="6"/>
      <c r="K45" s="6"/>
      <c r="L45" s="6"/>
    </row>
    <row r="46" spans="1:12" x14ac:dyDescent="0.25">
      <c r="A46" s="2">
        <f t="shared" si="6"/>
        <v>44</v>
      </c>
      <c r="B46" s="4"/>
      <c r="C46" s="4"/>
      <c r="D46" s="5"/>
      <c r="E46" s="4"/>
      <c r="F46" s="6"/>
      <c r="G46" s="4"/>
      <c r="H46" s="6"/>
      <c r="I46" s="4"/>
      <c r="J46" s="6"/>
      <c r="K46" s="6"/>
      <c r="L46" s="6"/>
    </row>
    <row r="47" spans="1:12" x14ac:dyDescent="0.25">
      <c r="A47" s="2">
        <f t="shared" si="6"/>
        <v>45</v>
      </c>
      <c r="B47" s="4"/>
      <c r="C47" s="4"/>
      <c r="D47" s="5"/>
      <c r="E47" s="4"/>
      <c r="F47" s="6"/>
      <c r="G47" s="4"/>
      <c r="H47" s="6"/>
      <c r="I47" s="4"/>
      <c r="J47" s="6"/>
      <c r="K47" s="6"/>
      <c r="L47" s="6"/>
    </row>
    <row r="48" spans="1:12" x14ac:dyDescent="0.25">
      <c r="A48" s="2">
        <f t="shared" si="6"/>
        <v>46</v>
      </c>
      <c r="B48" s="4"/>
      <c r="C48" s="4"/>
      <c r="D48" s="5"/>
      <c r="E48" s="4"/>
      <c r="F48" s="6"/>
      <c r="G48" s="4"/>
      <c r="H48" s="6"/>
      <c r="I48" s="4"/>
      <c r="J48" s="6"/>
      <c r="K48" s="6"/>
      <c r="L48" s="6"/>
    </row>
    <row r="49" spans="1:12" x14ac:dyDescent="0.25">
      <c r="A49" s="2">
        <f t="shared" si="6"/>
        <v>47</v>
      </c>
      <c r="B49" s="4"/>
      <c r="C49" s="4"/>
      <c r="D49" s="5"/>
      <c r="E49" s="4"/>
      <c r="F49" s="6"/>
      <c r="G49" s="4"/>
      <c r="H49" s="6"/>
      <c r="I49" s="4"/>
      <c r="J49" s="6"/>
      <c r="K49" s="6"/>
      <c r="L49" s="6"/>
    </row>
    <row r="50" spans="1:12" x14ac:dyDescent="0.25">
      <c r="A50" s="2">
        <f t="shared" si="6"/>
        <v>48</v>
      </c>
      <c r="B50" s="4"/>
      <c r="C50" s="4"/>
      <c r="D50" s="5"/>
      <c r="E50" s="4"/>
      <c r="F50" s="6"/>
      <c r="G50" s="4"/>
      <c r="H50" s="6"/>
      <c r="I50" s="4"/>
      <c r="J50" s="6"/>
      <c r="K50" s="6"/>
      <c r="L50" s="6"/>
    </row>
    <row r="51" spans="1:12" x14ac:dyDescent="0.25">
      <c r="A51" s="2">
        <f t="shared" si="6"/>
        <v>49</v>
      </c>
      <c r="B51" s="4"/>
      <c r="C51" s="4"/>
      <c r="D51" s="5"/>
      <c r="E51" s="4"/>
      <c r="F51" s="6"/>
      <c r="G51" s="4"/>
      <c r="H51" s="6"/>
      <c r="I51" s="4"/>
      <c r="J51" s="6"/>
      <c r="K51" s="6"/>
      <c r="L51" s="6"/>
    </row>
    <row r="52" spans="1:12" x14ac:dyDescent="0.25">
      <c r="A52" s="2">
        <f t="shared" si="6"/>
        <v>50</v>
      </c>
      <c r="B52" s="4"/>
      <c r="C52" s="4"/>
      <c r="D52" s="5"/>
      <c r="E52" s="4"/>
      <c r="F52" s="6"/>
      <c r="G52" s="4"/>
      <c r="H52" s="6"/>
      <c r="I52" s="4"/>
      <c r="J52" s="6"/>
      <c r="K52" s="6"/>
      <c r="L52" s="6"/>
    </row>
    <row r="53" spans="1:12" x14ac:dyDescent="0.25">
      <c r="G53" s="8">
        <f>MIN(G3:G52)</f>
        <v>56.83</v>
      </c>
      <c r="I53" s="8">
        <f>MIN(I3:I52)</f>
        <v>0</v>
      </c>
    </row>
  </sheetData>
  <mergeCells count="8">
    <mergeCell ref="A1:A2"/>
    <mergeCell ref="B1:B2"/>
    <mergeCell ref="K1:K2"/>
    <mergeCell ref="L1:L2"/>
    <mergeCell ref="C1:D1"/>
    <mergeCell ref="E1:F1"/>
    <mergeCell ref="G1:H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120" zoomScaleNormal="120" workbookViewId="0">
      <selection activeCell="O17" sqref="O17"/>
    </sheetView>
  </sheetViews>
  <sheetFormatPr defaultColWidth="9.140625" defaultRowHeight="15" x14ac:dyDescent="0.25"/>
  <cols>
    <col min="1" max="1" width="9.140625" style="1"/>
    <col min="2" max="2" width="40.85546875" style="1" customWidth="1"/>
    <col min="3" max="6" width="9.140625" style="1"/>
    <col min="7" max="7" width="10.42578125" style="1" customWidth="1"/>
    <col min="8" max="8" width="9.140625" style="1"/>
    <col min="9" max="9" width="10.7109375" style="1" hidden="1" customWidth="1"/>
    <col min="10" max="10" width="9.140625" style="1" hidden="1" customWidth="1"/>
    <col min="11" max="16384" width="9.140625" style="1"/>
  </cols>
  <sheetData>
    <row r="1" spans="1:12" x14ac:dyDescent="0.25">
      <c r="A1" s="12" t="s">
        <v>0</v>
      </c>
      <c r="B1" s="12" t="s">
        <v>1</v>
      </c>
      <c r="C1" s="16" t="s">
        <v>2</v>
      </c>
      <c r="D1" s="16"/>
      <c r="E1" s="16" t="s">
        <v>3</v>
      </c>
      <c r="F1" s="16"/>
      <c r="G1" s="16" t="s">
        <v>4</v>
      </c>
      <c r="H1" s="16"/>
      <c r="I1" s="12" t="s">
        <v>5</v>
      </c>
      <c r="J1" s="12"/>
      <c r="K1" s="13" t="s">
        <v>6</v>
      </c>
      <c r="L1" s="17" t="s">
        <v>7</v>
      </c>
    </row>
    <row r="2" spans="1:12" x14ac:dyDescent="0.25">
      <c r="A2" s="12"/>
      <c r="B2" s="12"/>
      <c r="C2" s="2" t="s">
        <v>8</v>
      </c>
      <c r="D2" s="2" t="s">
        <v>9</v>
      </c>
      <c r="E2" s="2" t="s">
        <v>8</v>
      </c>
      <c r="F2" s="2" t="s">
        <v>9</v>
      </c>
      <c r="G2" s="2" t="s">
        <v>11</v>
      </c>
      <c r="H2" s="2" t="s">
        <v>9</v>
      </c>
      <c r="I2" s="2" t="s">
        <v>11</v>
      </c>
      <c r="J2" s="2" t="s">
        <v>9</v>
      </c>
      <c r="K2" s="13"/>
      <c r="L2" s="15"/>
    </row>
    <row r="3" spans="1:12" x14ac:dyDescent="0.25">
      <c r="A3" s="2">
        <v>1</v>
      </c>
      <c r="B3" s="10" t="s">
        <v>36</v>
      </c>
      <c r="C3" s="4">
        <v>23.5</v>
      </c>
      <c r="D3" s="5">
        <f>IF(C3&gt;0,20/54*C3,0)</f>
        <v>8.7037037037037024</v>
      </c>
      <c r="E3" s="4">
        <v>9.5</v>
      </c>
      <c r="F3" s="5">
        <f>IF(E3&gt;0,40/10*E3,0)</f>
        <v>38</v>
      </c>
      <c r="G3" s="4">
        <v>88.89</v>
      </c>
      <c r="H3" s="5">
        <f>IF(G3&gt;0,40*G$53/G3,0)</f>
        <v>35.981550230622112</v>
      </c>
      <c r="I3" s="4" t="s">
        <v>12</v>
      </c>
      <c r="J3" s="6">
        <f t="shared" ref="J3:J5" si="0">IF(I3="-",0,IF(I3&gt;0,25*I$53/I3))</f>
        <v>0</v>
      </c>
      <c r="K3" s="5">
        <f>D3+F3+H3+J3</f>
        <v>82.685253934325814</v>
      </c>
      <c r="L3" s="6">
        <f>_xlfn.RANK.EQ(K3,K$3:K$52)</f>
        <v>1</v>
      </c>
    </row>
    <row r="4" spans="1:12" x14ac:dyDescent="0.25">
      <c r="A4" s="2">
        <f>A3+1</f>
        <v>2</v>
      </c>
      <c r="B4" s="9" t="s">
        <v>37</v>
      </c>
      <c r="C4" s="4">
        <v>13.5</v>
      </c>
      <c r="D4" s="5">
        <f t="shared" ref="D4:D5" si="1">IF(C4&gt;0,20/54*C4,0)</f>
        <v>5</v>
      </c>
      <c r="E4" s="4">
        <v>8</v>
      </c>
      <c r="F4" s="5">
        <f t="shared" ref="F4:F5" si="2">IF(E4&gt;0,40/10*E4,0)</f>
        <v>32</v>
      </c>
      <c r="G4" s="4">
        <v>91.16</v>
      </c>
      <c r="H4" s="5">
        <f t="shared" ref="H4:H5" si="3">IF(G4&gt;0,40*G$53/G4,0)</f>
        <v>35.085563843791135</v>
      </c>
      <c r="I4" s="4" t="s">
        <v>12</v>
      </c>
      <c r="J4" s="6">
        <f t="shared" si="0"/>
        <v>0</v>
      </c>
      <c r="K4" s="5">
        <f t="shared" ref="K4:K5" si="4">D4+F4+H4+J4</f>
        <v>72.085563843791135</v>
      </c>
      <c r="L4" s="6">
        <f t="shared" ref="L4:L5" si="5">_xlfn.RANK.EQ(K4,K$3:K$52)</f>
        <v>3</v>
      </c>
    </row>
    <row r="5" spans="1:12" x14ac:dyDescent="0.25">
      <c r="A5" s="2">
        <f t="shared" ref="A5:A52" si="6">A4+1</f>
        <v>3</v>
      </c>
      <c r="B5" s="9" t="s">
        <v>38</v>
      </c>
      <c r="C5" s="4">
        <v>11.5</v>
      </c>
      <c r="D5" s="5">
        <f t="shared" si="1"/>
        <v>4.2592592592592586</v>
      </c>
      <c r="E5" s="4">
        <v>7.5</v>
      </c>
      <c r="F5" s="5">
        <f t="shared" si="2"/>
        <v>30</v>
      </c>
      <c r="G5" s="4">
        <v>79.959999999999994</v>
      </c>
      <c r="H5" s="5">
        <f t="shared" si="3"/>
        <v>40</v>
      </c>
      <c r="I5" s="4" t="s">
        <v>12</v>
      </c>
      <c r="J5" s="6">
        <f t="shared" si="0"/>
        <v>0</v>
      </c>
      <c r="K5" s="5">
        <f t="shared" si="4"/>
        <v>74.259259259259267</v>
      </c>
      <c r="L5" s="6">
        <f t="shared" si="5"/>
        <v>2</v>
      </c>
    </row>
    <row r="6" spans="1:12" x14ac:dyDescent="0.25">
      <c r="A6" s="2">
        <f t="shared" si="6"/>
        <v>4</v>
      </c>
      <c r="B6" s="9"/>
      <c r="C6" s="4"/>
      <c r="D6" s="5"/>
      <c r="E6" s="4"/>
      <c r="F6" s="5"/>
      <c r="G6" s="4"/>
      <c r="H6" s="5"/>
      <c r="I6" s="4"/>
      <c r="J6" s="6"/>
      <c r="K6" s="5"/>
      <c r="L6" s="6"/>
    </row>
    <row r="7" spans="1:12" x14ac:dyDescent="0.25">
      <c r="A7" s="2">
        <f t="shared" si="6"/>
        <v>5</v>
      </c>
      <c r="B7" s="4"/>
      <c r="C7" s="4"/>
      <c r="D7" s="5"/>
      <c r="E7" s="4"/>
      <c r="F7" s="5"/>
      <c r="G7" s="4"/>
      <c r="H7" s="5"/>
      <c r="I7" s="4"/>
      <c r="J7" s="6"/>
      <c r="K7" s="5"/>
      <c r="L7" s="6"/>
    </row>
    <row r="8" spans="1:12" x14ac:dyDescent="0.25">
      <c r="A8" s="2">
        <f t="shared" si="6"/>
        <v>6</v>
      </c>
      <c r="B8" s="4"/>
      <c r="C8" s="4"/>
      <c r="D8" s="5"/>
      <c r="E8" s="4"/>
      <c r="F8" s="5"/>
      <c r="G8" s="4"/>
      <c r="H8" s="5"/>
      <c r="I8" s="4"/>
      <c r="J8" s="6"/>
      <c r="K8" s="5"/>
      <c r="L8" s="6"/>
    </row>
    <row r="9" spans="1:12" x14ac:dyDescent="0.25">
      <c r="A9" s="2">
        <f t="shared" si="6"/>
        <v>7</v>
      </c>
      <c r="B9" s="4"/>
      <c r="C9" s="4"/>
      <c r="D9" s="5"/>
      <c r="E9" s="4"/>
      <c r="F9" s="5"/>
      <c r="G9" s="4"/>
      <c r="H9" s="5"/>
      <c r="I9" s="4"/>
      <c r="J9" s="6"/>
      <c r="K9" s="5"/>
      <c r="L9" s="6"/>
    </row>
    <row r="10" spans="1:12" x14ac:dyDescent="0.25">
      <c r="A10" s="2">
        <f t="shared" si="6"/>
        <v>8</v>
      </c>
      <c r="B10" s="4"/>
      <c r="C10" s="4"/>
      <c r="D10" s="5"/>
      <c r="E10" s="4"/>
      <c r="F10" s="5"/>
      <c r="G10" s="4"/>
      <c r="H10" s="5"/>
      <c r="I10" s="4"/>
      <c r="J10" s="6"/>
      <c r="K10" s="5"/>
      <c r="L10" s="6"/>
    </row>
    <row r="11" spans="1:12" x14ac:dyDescent="0.25">
      <c r="A11" s="2">
        <f t="shared" si="6"/>
        <v>9</v>
      </c>
      <c r="B11" s="4"/>
      <c r="C11" s="4"/>
      <c r="D11" s="5"/>
      <c r="E11" s="4"/>
      <c r="F11" s="5"/>
      <c r="G11" s="4"/>
      <c r="H11" s="5"/>
      <c r="I11" s="4"/>
      <c r="J11" s="6"/>
      <c r="K11" s="5"/>
      <c r="L11" s="6"/>
    </row>
    <row r="12" spans="1:12" x14ac:dyDescent="0.25">
      <c r="A12" s="2">
        <f t="shared" si="6"/>
        <v>10</v>
      </c>
      <c r="B12" s="4"/>
      <c r="C12" s="4"/>
      <c r="D12" s="5"/>
      <c r="E12" s="4"/>
      <c r="F12" s="5"/>
      <c r="G12" s="4"/>
      <c r="H12" s="5"/>
      <c r="I12" s="4"/>
      <c r="J12" s="6"/>
      <c r="K12" s="5"/>
      <c r="L12" s="6"/>
    </row>
    <row r="13" spans="1:12" x14ac:dyDescent="0.25">
      <c r="A13" s="2">
        <f t="shared" si="6"/>
        <v>11</v>
      </c>
      <c r="B13" s="4"/>
      <c r="C13" s="4"/>
      <c r="D13" s="5"/>
      <c r="E13" s="4"/>
      <c r="F13" s="5"/>
      <c r="G13" s="4"/>
      <c r="H13" s="5"/>
      <c r="I13" s="4"/>
      <c r="J13" s="6"/>
      <c r="K13" s="5"/>
      <c r="L13" s="6"/>
    </row>
    <row r="14" spans="1:12" x14ac:dyDescent="0.25">
      <c r="A14" s="2">
        <f t="shared" si="6"/>
        <v>12</v>
      </c>
      <c r="B14" s="4"/>
      <c r="C14" s="4"/>
      <c r="D14" s="5"/>
      <c r="E14" s="4"/>
      <c r="F14" s="5"/>
      <c r="G14" s="4"/>
      <c r="H14" s="5"/>
      <c r="I14" s="4"/>
      <c r="J14" s="6"/>
      <c r="K14" s="5"/>
      <c r="L14" s="6"/>
    </row>
    <row r="15" spans="1:12" x14ac:dyDescent="0.25">
      <c r="A15" s="2">
        <f t="shared" si="6"/>
        <v>13</v>
      </c>
      <c r="B15" s="4"/>
      <c r="C15" s="4"/>
      <c r="D15" s="5"/>
      <c r="E15" s="4"/>
      <c r="F15" s="5"/>
      <c r="G15" s="4"/>
      <c r="H15" s="5"/>
      <c r="I15" s="4"/>
      <c r="J15" s="6"/>
      <c r="K15" s="5"/>
      <c r="L15" s="6"/>
    </row>
    <row r="16" spans="1:12" x14ac:dyDescent="0.25">
      <c r="A16" s="2">
        <f t="shared" si="6"/>
        <v>14</v>
      </c>
      <c r="B16" s="4"/>
      <c r="C16" s="4"/>
      <c r="D16" s="5"/>
      <c r="E16" s="4"/>
      <c r="F16" s="5"/>
      <c r="G16" s="4"/>
      <c r="H16" s="5"/>
      <c r="I16" s="4"/>
      <c r="J16" s="6"/>
      <c r="K16" s="5"/>
      <c r="L16" s="6"/>
    </row>
    <row r="17" spans="1:12" x14ac:dyDescent="0.25">
      <c r="A17" s="2">
        <f t="shared" si="6"/>
        <v>15</v>
      </c>
      <c r="B17" s="4"/>
      <c r="C17" s="4"/>
      <c r="D17" s="5"/>
      <c r="E17" s="4"/>
      <c r="F17" s="5"/>
      <c r="G17" s="4"/>
      <c r="H17" s="5"/>
      <c r="I17" s="4"/>
      <c r="J17" s="6"/>
      <c r="K17" s="5"/>
      <c r="L17" s="6"/>
    </row>
    <row r="18" spans="1:12" x14ac:dyDescent="0.25">
      <c r="A18" s="2">
        <f t="shared" si="6"/>
        <v>16</v>
      </c>
      <c r="B18" s="4"/>
      <c r="C18" s="4"/>
      <c r="D18" s="5"/>
      <c r="E18" s="4"/>
      <c r="F18" s="5"/>
      <c r="G18" s="4"/>
      <c r="H18" s="5"/>
      <c r="I18" s="4"/>
      <c r="J18" s="6"/>
      <c r="K18" s="5"/>
      <c r="L18" s="6"/>
    </row>
    <row r="19" spans="1:12" x14ac:dyDescent="0.25">
      <c r="A19" s="2">
        <f t="shared" si="6"/>
        <v>17</v>
      </c>
      <c r="B19" s="4"/>
      <c r="C19" s="4"/>
      <c r="D19" s="5"/>
      <c r="E19" s="4"/>
      <c r="F19" s="5"/>
      <c r="G19" s="4"/>
      <c r="H19" s="5"/>
      <c r="I19" s="4"/>
      <c r="J19" s="6"/>
      <c r="K19" s="5"/>
      <c r="L19" s="6"/>
    </row>
    <row r="20" spans="1:12" x14ac:dyDescent="0.25">
      <c r="A20" s="2">
        <f t="shared" si="6"/>
        <v>18</v>
      </c>
      <c r="B20" s="4"/>
      <c r="C20" s="4"/>
      <c r="D20" s="5"/>
      <c r="E20" s="4"/>
      <c r="F20" s="5"/>
      <c r="G20" s="4"/>
      <c r="H20" s="5"/>
      <c r="I20" s="4"/>
      <c r="J20" s="6"/>
      <c r="K20" s="5"/>
      <c r="L20" s="6"/>
    </row>
    <row r="21" spans="1:12" x14ac:dyDescent="0.25">
      <c r="A21" s="2">
        <f t="shared" si="6"/>
        <v>19</v>
      </c>
      <c r="B21" s="4"/>
      <c r="C21" s="4"/>
      <c r="D21" s="5"/>
      <c r="E21" s="4"/>
      <c r="F21" s="5"/>
      <c r="G21" s="4"/>
      <c r="H21" s="5"/>
      <c r="I21" s="4"/>
      <c r="J21" s="6"/>
      <c r="K21" s="5"/>
      <c r="L21" s="6"/>
    </row>
    <row r="22" spans="1:12" x14ac:dyDescent="0.25">
      <c r="A22" s="2">
        <f t="shared" si="6"/>
        <v>20</v>
      </c>
      <c r="B22" s="4"/>
      <c r="C22" s="4"/>
      <c r="D22" s="5"/>
      <c r="E22" s="4"/>
      <c r="F22" s="5"/>
      <c r="G22" s="4"/>
      <c r="H22" s="5"/>
      <c r="I22" s="4"/>
      <c r="J22" s="6"/>
      <c r="K22" s="5"/>
      <c r="L22" s="6"/>
    </row>
    <row r="23" spans="1:12" x14ac:dyDescent="0.25">
      <c r="A23" s="2">
        <f t="shared" si="6"/>
        <v>21</v>
      </c>
      <c r="B23" s="4"/>
      <c r="C23" s="4"/>
      <c r="D23" s="5"/>
      <c r="E23" s="4"/>
      <c r="F23" s="5"/>
      <c r="G23" s="4"/>
      <c r="H23" s="5"/>
      <c r="I23" s="4"/>
      <c r="J23" s="6"/>
      <c r="K23" s="5"/>
      <c r="L23" s="6"/>
    </row>
    <row r="24" spans="1:12" x14ac:dyDescent="0.25">
      <c r="A24" s="2">
        <f t="shared" si="6"/>
        <v>22</v>
      </c>
      <c r="B24" s="4"/>
      <c r="C24" s="4"/>
      <c r="D24" s="5"/>
      <c r="E24" s="4"/>
      <c r="F24" s="5"/>
      <c r="G24" s="4"/>
      <c r="H24" s="5"/>
      <c r="I24" s="4"/>
      <c r="J24" s="6"/>
      <c r="K24" s="5"/>
      <c r="L24" s="6"/>
    </row>
    <row r="25" spans="1:12" x14ac:dyDescent="0.25">
      <c r="A25" s="2">
        <f t="shared" si="6"/>
        <v>23</v>
      </c>
      <c r="B25" s="4"/>
      <c r="C25" s="4"/>
      <c r="D25" s="5"/>
      <c r="E25" s="4"/>
      <c r="F25" s="5"/>
      <c r="G25" s="4"/>
      <c r="H25" s="5"/>
      <c r="I25" s="4"/>
      <c r="J25" s="6"/>
      <c r="K25" s="5"/>
      <c r="L25" s="6"/>
    </row>
    <row r="26" spans="1:12" x14ac:dyDescent="0.25">
      <c r="A26" s="2">
        <f t="shared" si="6"/>
        <v>24</v>
      </c>
      <c r="B26" s="4"/>
      <c r="C26" s="4"/>
      <c r="D26" s="5"/>
      <c r="E26" s="4"/>
      <c r="F26" s="5"/>
      <c r="G26" s="4"/>
      <c r="H26" s="5"/>
      <c r="I26" s="4"/>
      <c r="J26" s="6"/>
      <c r="K26" s="5"/>
      <c r="L26" s="6"/>
    </row>
    <row r="27" spans="1:12" x14ac:dyDescent="0.25">
      <c r="A27" s="2">
        <f t="shared" si="6"/>
        <v>25</v>
      </c>
      <c r="B27" s="4"/>
      <c r="C27" s="4"/>
      <c r="D27" s="5"/>
      <c r="E27" s="4"/>
      <c r="F27" s="5"/>
      <c r="G27" s="4"/>
      <c r="H27" s="5"/>
      <c r="I27" s="4"/>
      <c r="J27" s="6"/>
      <c r="K27" s="5"/>
      <c r="L27" s="6"/>
    </row>
    <row r="28" spans="1:12" x14ac:dyDescent="0.25">
      <c r="A28" s="2">
        <f t="shared" si="6"/>
        <v>26</v>
      </c>
      <c r="B28" s="4"/>
      <c r="C28" s="4"/>
      <c r="D28" s="5"/>
      <c r="E28" s="4"/>
      <c r="F28" s="5"/>
      <c r="G28" s="4"/>
      <c r="H28" s="5"/>
      <c r="I28" s="4"/>
      <c r="J28" s="6"/>
      <c r="K28" s="5"/>
      <c r="L28" s="6"/>
    </row>
    <row r="29" spans="1:12" x14ac:dyDescent="0.25">
      <c r="A29" s="2">
        <f t="shared" si="6"/>
        <v>27</v>
      </c>
      <c r="B29" s="4"/>
      <c r="C29" s="4"/>
      <c r="D29" s="5"/>
      <c r="E29" s="4"/>
      <c r="F29" s="5"/>
      <c r="G29" s="4"/>
      <c r="H29" s="5"/>
      <c r="I29" s="4"/>
      <c r="J29" s="6"/>
      <c r="K29" s="5"/>
      <c r="L29" s="6"/>
    </row>
    <row r="30" spans="1:12" x14ac:dyDescent="0.25">
      <c r="A30" s="2">
        <f t="shared" si="6"/>
        <v>28</v>
      </c>
      <c r="B30" s="4"/>
      <c r="C30" s="4"/>
      <c r="D30" s="5"/>
      <c r="E30" s="4"/>
      <c r="F30" s="5"/>
      <c r="G30" s="4"/>
      <c r="H30" s="5"/>
      <c r="I30" s="4"/>
      <c r="J30" s="6"/>
      <c r="K30" s="5"/>
      <c r="L30" s="6"/>
    </row>
    <row r="31" spans="1:12" x14ac:dyDescent="0.25">
      <c r="A31" s="2">
        <f t="shared" si="6"/>
        <v>29</v>
      </c>
      <c r="B31" s="4"/>
      <c r="C31" s="4"/>
      <c r="D31" s="5"/>
      <c r="E31" s="4"/>
      <c r="F31" s="5"/>
      <c r="G31" s="4"/>
      <c r="H31" s="5"/>
      <c r="I31" s="4"/>
      <c r="J31" s="6"/>
      <c r="K31" s="5"/>
      <c r="L31" s="6"/>
    </row>
    <row r="32" spans="1:12" x14ac:dyDescent="0.25">
      <c r="A32" s="2">
        <f t="shared" si="6"/>
        <v>30</v>
      </c>
      <c r="B32" s="4"/>
      <c r="C32" s="4"/>
      <c r="D32" s="5"/>
      <c r="E32" s="4"/>
      <c r="F32" s="5"/>
      <c r="G32" s="4"/>
      <c r="H32" s="5"/>
      <c r="I32" s="4"/>
      <c r="J32" s="6"/>
      <c r="K32" s="5"/>
      <c r="L32" s="6"/>
    </row>
    <row r="33" spans="1:12" x14ac:dyDescent="0.25">
      <c r="A33" s="2">
        <f t="shared" si="6"/>
        <v>31</v>
      </c>
      <c r="B33" s="4"/>
      <c r="C33" s="4"/>
      <c r="D33" s="5"/>
      <c r="E33" s="4"/>
      <c r="F33" s="5"/>
      <c r="G33" s="4"/>
      <c r="H33" s="5"/>
      <c r="I33" s="4"/>
      <c r="J33" s="6"/>
      <c r="K33" s="5"/>
      <c r="L33" s="6"/>
    </row>
    <row r="34" spans="1:12" x14ac:dyDescent="0.25">
      <c r="A34" s="2">
        <f t="shared" si="6"/>
        <v>32</v>
      </c>
      <c r="B34" s="4"/>
      <c r="C34" s="4"/>
      <c r="D34" s="5"/>
      <c r="E34" s="4"/>
      <c r="F34" s="5"/>
      <c r="G34" s="4"/>
      <c r="H34" s="5"/>
      <c r="I34" s="4"/>
      <c r="J34" s="6"/>
      <c r="K34" s="5"/>
      <c r="L34" s="6"/>
    </row>
    <row r="35" spans="1:12" x14ac:dyDescent="0.25">
      <c r="A35" s="2">
        <f t="shared" si="6"/>
        <v>33</v>
      </c>
      <c r="B35" s="4"/>
      <c r="C35" s="4"/>
      <c r="D35" s="5"/>
      <c r="E35" s="4"/>
      <c r="F35" s="5"/>
      <c r="G35" s="4"/>
      <c r="H35" s="5"/>
      <c r="I35" s="4"/>
      <c r="J35" s="6"/>
      <c r="K35" s="5"/>
      <c r="L35" s="6"/>
    </row>
    <row r="36" spans="1:12" x14ac:dyDescent="0.25">
      <c r="A36" s="2">
        <f t="shared" si="6"/>
        <v>34</v>
      </c>
      <c r="B36" s="4"/>
      <c r="C36" s="4"/>
      <c r="D36" s="5"/>
      <c r="E36" s="4"/>
      <c r="F36" s="5"/>
      <c r="G36" s="4"/>
      <c r="H36" s="5"/>
      <c r="I36" s="4"/>
      <c r="J36" s="6"/>
      <c r="K36" s="5"/>
      <c r="L36" s="6"/>
    </row>
    <row r="37" spans="1:12" x14ac:dyDescent="0.25">
      <c r="A37" s="2">
        <f t="shared" si="6"/>
        <v>35</v>
      </c>
      <c r="B37" s="4"/>
      <c r="C37" s="4"/>
      <c r="D37" s="5"/>
      <c r="E37" s="4"/>
      <c r="F37" s="5"/>
      <c r="G37" s="4"/>
      <c r="H37" s="5"/>
      <c r="I37" s="4"/>
      <c r="J37" s="6"/>
      <c r="K37" s="5"/>
      <c r="L37" s="6"/>
    </row>
    <row r="38" spans="1:12" x14ac:dyDescent="0.25">
      <c r="A38" s="2">
        <f t="shared" si="6"/>
        <v>36</v>
      </c>
      <c r="B38" s="4"/>
      <c r="C38" s="4"/>
      <c r="D38" s="5"/>
      <c r="E38" s="4"/>
      <c r="F38" s="5"/>
      <c r="G38" s="4"/>
      <c r="H38" s="5"/>
      <c r="I38" s="4"/>
      <c r="J38" s="6"/>
      <c r="K38" s="5"/>
      <c r="L38" s="6"/>
    </row>
    <row r="39" spans="1:12" x14ac:dyDescent="0.25">
      <c r="A39" s="2">
        <f t="shared" si="6"/>
        <v>37</v>
      </c>
      <c r="B39" s="4"/>
      <c r="C39" s="4"/>
      <c r="D39" s="5"/>
      <c r="E39" s="4"/>
      <c r="F39" s="5"/>
      <c r="G39" s="4"/>
      <c r="H39" s="5"/>
      <c r="I39" s="4"/>
      <c r="J39" s="6"/>
      <c r="K39" s="5"/>
      <c r="L39" s="6"/>
    </row>
    <row r="40" spans="1:12" x14ac:dyDescent="0.25">
      <c r="A40" s="2">
        <f t="shared" si="6"/>
        <v>38</v>
      </c>
      <c r="B40" s="4"/>
      <c r="C40" s="4"/>
      <c r="D40" s="5"/>
      <c r="E40" s="4"/>
      <c r="F40" s="5"/>
      <c r="G40" s="4"/>
      <c r="H40" s="5"/>
      <c r="I40" s="4"/>
      <c r="J40" s="6"/>
      <c r="K40" s="5"/>
      <c r="L40" s="6"/>
    </row>
    <row r="41" spans="1:12" x14ac:dyDescent="0.25">
      <c r="A41" s="2">
        <f t="shared" si="6"/>
        <v>39</v>
      </c>
      <c r="B41" s="4"/>
      <c r="C41" s="4"/>
      <c r="D41" s="5"/>
      <c r="E41" s="4"/>
      <c r="F41" s="5"/>
      <c r="G41" s="4"/>
      <c r="H41" s="5"/>
      <c r="I41" s="4"/>
      <c r="J41" s="6"/>
      <c r="K41" s="5"/>
      <c r="L41" s="6"/>
    </row>
    <row r="42" spans="1:12" x14ac:dyDescent="0.25">
      <c r="A42" s="2">
        <f t="shared" si="6"/>
        <v>40</v>
      </c>
      <c r="B42" s="4"/>
      <c r="C42" s="4"/>
      <c r="D42" s="5"/>
      <c r="E42" s="4"/>
      <c r="F42" s="5"/>
      <c r="G42" s="4"/>
      <c r="H42" s="5"/>
      <c r="I42" s="4"/>
      <c r="J42" s="6"/>
      <c r="K42" s="5"/>
      <c r="L42" s="6"/>
    </row>
    <row r="43" spans="1:12" x14ac:dyDescent="0.25">
      <c r="A43" s="2">
        <f t="shared" si="6"/>
        <v>41</v>
      </c>
      <c r="B43" s="4"/>
      <c r="C43" s="4"/>
      <c r="D43" s="5"/>
      <c r="E43" s="4"/>
      <c r="F43" s="5"/>
      <c r="G43" s="4"/>
      <c r="H43" s="5"/>
      <c r="I43" s="4"/>
      <c r="J43" s="6"/>
      <c r="K43" s="5"/>
      <c r="L43" s="6"/>
    </row>
    <row r="44" spans="1:12" x14ac:dyDescent="0.25">
      <c r="A44" s="2">
        <f t="shared" si="6"/>
        <v>42</v>
      </c>
      <c r="B44" s="4"/>
      <c r="C44" s="4"/>
      <c r="D44" s="5"/>
      <c r="E44" s="4"/>
      <c r="F44" s="5"/>
      <c r="G44" s="4"/>
      <c r="H44" s="5"/>
      <c r="I44" s="4"/>
      <c r="J44" s="6"/>
      <c r="K44" s="5"/>
      <c r="L44" s="6"/>
    </row>
    <row r="45" spans="1:12" x14ac:dyDescent="0.25">
      <c r="A45" s="2">
        <f t="shared" si="6"/>
        <v>43</v>
      </c>
      <c r="B45" s="4"/>
      <c r="C45" s="4"/>
      <c r="D45" s="5"/>
      <c r="E45" s="4"/>
      <c r="F45" s="5"/>
      <c r="G45" s="4"/>
      <c r="H45" s="5"/>
      <c r="I45" s="4"/>
      <c r="J45" s="6"/>
      <c r="K45" s="5"/>
      <c r="L45" s="6"/>
    </row>
    <row r="46" spans="1:12" x14ac:dyDescent="0.25">
      <c r="A46" s="2">
        <f t="shared" si="6"/>
        <v>44</v>
      </c>
      <c r="B46" s="4"/>
      <c r="C46" s="4"/>
      <c r="D46" s="5"/>
      <c r="E46" s="4"/>
      <c r="F46" s="5"/>
      <c r="G46" s="4"/>
      <c r="H46" s="5"/>
      <c r="I46" s="4"/>
      <c r="J46" s="6"/>
      <c r="K46" s="5"/>
      <c r="L46" s="6"/>
    </row>
    <row r="47" spans="1:12" x14ac:dyDescent="0.25">
      <c r="A47" s="2">
        <f t="shared" si="6"/>
        <v>45</v>
      </c>
      <c r="B47" s="4"/>
      <c r="C47" s="4"/>
      <c r="D47" s="5"/>
      <c r="E47" s="4"/>
      <c r="F47" s="5"/>
      <c r="G47" s="4"/>
      <c r="H47" s="5"/>
      <c r="I47" s="4"/>
      <c r="J47" s="6"/>
      <c r="K47" s="5"/>
      <c r="L47" s="6"/>
    </row>
    <row r="48" spans="1:12" x14ac:dyDescent="0.25">
      <c r="A48" s="2">
        <f t="shared" si="6"/>
        <v>46</v>
      </c>
      <c r="B48" s="4"/>
      <c r="C48" s="4"/>
      <c r="D48" s="5"/>
      <c r="E48" s="4"/>
      <c r="F48" s="5"/>
      <c r="G48" s="4"/>
      <c r="H48" s="5"/>
      <c r="I48" s="4"/>
      <c r="J48" s="6"/>
      <c r="K48" s="5"/>
      <c r="L48" s="6"/>
    </row>
    <row r="49" spans="1:12" x14ac:dyDescent="0.25">
      <c r="A49" s="2">
        <f t="shared" si="6"/>
        <v>47</v>
      </c>
      <c r="B49" s="4"/>
      <c r="C49" s="4"/>
      <c r="D49" s="5"/>
      <c r="E49" s="4"/>
      <c r="F49" s="5"/>
      <c r="G49" s="4"/>
      <c r="H49" s="5"/>
      <c r="I49" s="4"/>
      <c r="J49" s="6"/>
      <c r="K49" s="5"/>
      <c r="L49" s="6"/>
    </row>
    <row r="50" spans="1:12" x14ac:dyDescent="0.25">
      <c r="A50" s="2">
        <f t="shared" si="6"/>
        <v>48</v>
      </c>
      <c r="B50" s="4"/>
      <c r="C50" s="4"/>
      <c r="D50" s="5"/>
      <c r="E50" s="4"/>
      <c r="F50" s="5"/>
      <c r="G50" s="4"/>
      <c r="H50" s="5"/>
      <c r="I50" s="4"/>
      <c r="J50" s="6"/>
      <c r="K50" s="5"/>
      <c r="L50" s="6"/>
    </row>
    <row r="51" spans="1:12" x14ac:dyDescent="0.25">
      <c r="A51" s="2">
        <f t="shared" si="6"/>
        <v>49</v>
      </c>
      <c r="B51" s="4"/>
      <c r="C51" s="4"/>
      <c r="D51" s="5"/>
      <c r="E51" s="4"/>
      <c r="F51" s="5"/>
      <c r="G51" s="4"/>
      <c r="H51" s="5"/>
      <c r="I51" s="4"/>
      <c r="J51" s="6"/>
      <c r="K51" s="5"/>
      <c r="L51" s="6"/>
    </row>
    <row r="52" spans="1:12" x14ac:dyDescent="0.25">
      <c r="A52" s="2">
        <f t="shared" si="6"/>
        <v>50</v>
      </c>
      <c r="B52" s="4"/>
      <c r="C52" s="4"/>
      <c r="D52" s="5"/>
      <c r="E52" s="4"/>
      <c r="F52" s="5"/>
      <c r="G52" s="4"/>
      <c r="H52" s="5"/>
      <c r="I52" s="4"/>
      <c r="J52" s="6"/>
      <c r="K52" s="5"/>
      <c r="L52" s="6"/>
    </row>
    <row r="53" spans="1:12" x14ac:dyDescent="0.25">
      <c r="G53" s="8">
        <f>MIN(G3:G52)</f>
        <v>79.959999999999994</v>
      </c>
      <c r="I53" s="8">
        <f>MIN(I3:I52)</f>
        <v>0</v>
      </c>
    </row>
  </sheetData>
  <mergeCells count="8">
    <mergeCell ref="A1:A2"/>
    <mergeCell ref="B1:B2"/>
    <mergeCell ref="K1:K2"/>
    <mergeCell ref="L1:L2"/>
    <mergeCell ref="C1:D1"/>
    <mergeCell ref="E1:F1"/>
    <mergeCell ref="G1:H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selection activeCell="C4" sqref="C4"/>
    </sheetView>
  </sheetViews>
  <sheetFormatPr defaultColWidth="9.140625" defaultRowHeight="15" x14ac:dyDescent="0.25"/>
  <cols>
    <col min="1" max="1" width="6.85546875" style="1" customWidth="1"/>
    <col min="2" max="2" width="34.140625" style="1" customWidth="1"/>
    <col min="3" max="5" width="9.140625" style="1"/>
    <col min="6" max="6" width="9" style="1" customWidth="1"/>
    <col min="7" max="8" width="9.140625" style="1" hidden="1" customWidth="1"/>
    <col min="9" max="16384" width="9.140625" style="1"/>
  </cols>
  <sheetData>
    <row r="1" spans="1:12" x14ac:dyDescent="0.25">
      <c r="A1" s="12" t="s">
        <v>0</v>
      </c>
      <c r="B1" s="12" t="s">
        <v>1</v>
      </c>
      <c r="C1" s="16" t="s">
        <v>2</v>
      </c>
      <c r="D1" s="16"/>
      <c r="E1" s="16" t="s">
        <v>3</v>
      </c>
      <c r="F1" s="16"/>
      <c r="G1" s="16" t="s">
        <v>13</v>
      </c>
      <c r="H1" s="16"/>
      <c r="I1" s="19" t="s">
        <v>14</v>
      </c>
      <c r="J1" s="12"/>
      <c r="K1" s="13" t="s">
        <v>6</v>
      </c>
      <c r="L1" s="18" t="s">
        <v>7</v>
      </c>
    </row>
    <row r="2" spans="1:12" x14ac:dyDescent="0.25">
      <c r="A2" s="12"/>
      <c r="B2" s="12"/>
      <c r="C2" s="2" t="s">
        <v>8</v>
      </c>
      <c r="D2" s="2" t="s">
        <v>9</v>
      </c>
      <c r="E2" s="2" t="s">
        <v>8</v>
      </c>
      <c r="F2" s="2" t="s">
        <v>9</v>
      </c>
      <c r="G2" s="2" t="s">
        <v>8</v>
      </c>
      <c r="H2" s="2" t="s">
        <v>9</v>
      </c>
      <c r="I2" s="2" t="s">
        <v>11</v>
      </c>
      <c r="J2" s="2" t="s">
        <v>9</v>
      </c>
      <c r="K2" s="13"/>
      <c r="L2" s="18"/>
    </row>
    <row r="3" spans="1:12" x14ac:dyDescent="0.25">
      <c r="A3" s="2">
        <v>1</v>
      </c>
      <c r="B3" s="9" t="s">
        <v>30</v>
      </c>
      <c r="C3" s="4">
        <v>10</v>
      </c>
      <c r="D3" s="5">
        <f>IF(C3&gt;0,20/32*C3,0)</f>
        <v>6.25</v>
      </c>
      <c r="E3" s="4">
        <v>8.5</v>
      </c>
      <c r="F3" s="5">
        <f>IF(E3&gt;0,40/10*E3,0)</f>
        <v>34</v>
      </c>
      <c r="G3" s="4" t="s">
        <v>12</v>
      </c>
      <c r="H3" s="6">
        <f>IF(G3="-",0,IF(G3&gt;-10,25*G3/24))</f>
        <v>0</v>
      </c>
      <c r="I3" s="4">
        <v>53.38</v>
      </c>
      <c r="J3" s="5">
        <f>IF(I3="-",0,IF(I3&gt;0,40*I$53/I3))</f>
        <v>33.570625702510299</v>
      </c>
      <c r="K3" s="5">
        <f>D3+F3+H3+J3</f>
        <v>73.820625702510299</v>
      </c>
      <c r="L3" s="6">
        <f>_xlfn.RANK.EQ(K3,K$3:K$52)</f>
        <v>3</v>
      </c>
    </row>
    <row r="4" spans="1:12" x14ac:dyDescent="0.25">
      <c r="A4" s="2">
        <f>A3+1</f>
        <v>2</v>
      </c>
      <c r="B4" s="9" t="s">
        <v>33</v>
      </c>
      <c r="C4" s="4">
        <v>7</v>
      </c>
      <c r="D4" s="5">
        <f t="shared" ref="D4:D6" si="0">IF(C4&gt;0,20/32*C4,0)</f>
        <v>4.375</v>
      </c>
      <c r="E4" s="4"/>
      <c r="F4" s="5">
        <f t="shared" ref="F4:F6" si="1">IF(E4&gt;0,40/10*E4,0)</f>
        <v>0</v>
      </c>
      <c r="G4" s="4" t="s">
        <v>12</v>
      </c>
      <c r="H4" s="6">
        <f t="shared" ref="H4:H6" si="2">IF(G4="-",0,IF(G4&gt;-10,25*G4/24))</f>
        <v>0</v>
      </c>
      <c r="I4" s="4"/>
      <c r="J4" s="5" t="b">
        <f t="shared" ref="J4:J5" si="3">IF(I4="-",0,IF(I4&gt;0,40*I$53/I4))</f>
        <v>0</v>
      </c>
      <c r="K4" s="5">
        <f t="shared" ref="K4:K6" si="4">D4+F4+H4+J4</f>
        <v>4.375</v>
      </c>
      <c r="L4" s="6">
        <f t="shared" ref="L4:L6" si="5">_xlfn.RANK.EQ(K4,K$3:K$52)</f>
        <v>4</v>
      </c>
    </row>
    <row r="5" spans="1:12" x14ac:dyDescent="0.25">
      <c r="A5" s="2">
        <f t="shared" ref="A5:A52" si="6">A4+1</f>
        <v>3</v>
      </c>
      <c r="B5" s="10" t="s">
        <v>39</v>
      </c>
      <c r="C5" s="4">
        <v>14</v>
      </c>
      <c r="D5" s="5">
        <f t="shared" si="0"/>
        <v>8.75</v>
      </c>
      <c r="E5" s="4">
        <v>9.5</v>
      </c>
      <c r="F5" s="5">
        <f t="shared" si="1"/>
        <v>38</v>
      </c>
      <c r="G5" s="4" t="s">
        <v>12</v>
      </c>
      <c r="H5" s="6">
        <f t="shared" si="2"/>
        <v>0</v>
      </c>
      <c r="I5" s="4">
        <v>45.31</v>
      </c>
      <c r="J5" s="5">
        <f t="shared" si="3"/>
        <v>39.549768263076579</v>
      </c>
      <c r="K5" s="5">
        <f t="shared" si="4"/>
        <v>86.299768263076572</v>
      </c>
      <c r="L5" s="6">
        <f t="shared" si="5"/>
        <v>1</v>
      </c>
    </row>
    <row r="6" spans="1:12" x14ac:dyDescent="0.25">
      <c r="A6" s="2">
        <f t="shared" si="6"/>
        <v>4</v>
      </c>
      <c r="B6" s="9" t="s">
        <v>40</v>
      </c>
      <c r="C6" s="4">
        <v>12</v>
      </c>
      <c r="D6" s="5">
        <f t="shared" si="0"/>
        <v>7.5</v>
      </c>
      <c r="E6" s="4">
        <v>8.6999999999999993</v>
      </c>
      <c r="F6" s="5">
        <f t="shared" si="1"/>
        <v>34.799999999999997</v>
      </c>
      <c r="G6" s="4" t="s">
        <v>12</v>
      </c>
      <c r="H6" s="6">
        <f t="shared" si="2"/>
        <v>0</v>
      </c>
      <c r="I6" s="4">
        <v>44.8</v>
      </c>
      <c r="J6" s="5">
        <f>IF(I6="-",0,IF(I6&gt;0,40*I$53/I6))</f>
        <v>40</v>
      </c>
      <c r="K6" s="5">
        <f t="shared" si="4"/>
        <v>82.3</v>
      </c>
      <c r="L6" s="6">
        <f t="shared" si="5"/>
        <v>2</v>
      </c>
    </row>
    <row r="7" spans="1:12" x14ac:dyDescent="0.25">
      <c r="A7" s="2">
        <f t="shared" si="6"/>
        <v>5</v>
      </c>
      <c r="B7" s="9"/>
      <c r="C7" s="4"/>
      <c r="D7" s="5"/>
      <c r="E7" s="4"/>
      <c r="F7" s="5"/>
      <c r="G7" s="4"/>
      <c r="H7" s="6"/>
      <c r="I7" s="4"/>
      <c r="J7" s="5"/>
      <c r="K7" s="5"/>
      <c r="L7" s="6"/>
    </row>
    <row r="8" spans="1:12" x14ac:dyDescent="0.25">
      <c r="A8" s="2">
        <f t="shared" si="6"/>
        <v>6</v>
      </c>
      <c r="B8" s="9"/>
      <c r="C8" s="4"/>
      <c r="D8" s="5"/>
      <c r="E8" s="4"/>
      <c r="F8" s="5"/>
      <c r="G8" s="4"/>
      <c r="H8" s="6"/>
      <c r="I8" s="4"/>
      <c r="J8" s="5"/>
      <c r="K8" s="5"/>
      <c r="L8" s="6"/>
    </row>
    <row r="9" spans="1:12" x14ac:dyDescent="0.25">
      <c r="A9" s="2">
        <f t="shared" si="6"/>
        <v>7</v>
      </c>
      <c r="B9" s="9"/>
      <c r="C9" s="4"/>
      <c r="D9" s="5"/>
      <c r="E9" s="4"/>
      <c r="F9" s="5"/>
      <c r="G9" s="4"/>
      <c r="H9" s="6"/>
      <c r="I9" s="4"/>
      <c r="J9" s="5"/>
      <c r="K9" s="5"/>
      <c r="L9" s="6"/>
    </row>
    <row r="10" spans="1:12" x14ac:dyDescent="0.25">
      <c r="A10" s="2">
        <f t="shared" si="6"/>
        <v>8</v>
      </c>
      <c r="B10" s="9"/>
      <c r="C10" s="4"/>
      <c r="D10" s="5"/>
      <c r="E10" s="4"/>
      <c r="F10" s="5"/>
      <c r="G10" s="4"/>
      <c r="H10" s="6"/>
      <c r="I10" s="4"/>
      <c r="J10" s="5"/>
      <c r="K10" s="5"/>
      <c r="L10" s="6"/>
    </row>
    <row r="11" spans="1:12" x14ac:dyDescent="0.25">
      <c r="A11" s="2">
        <f t="shared" si="6"/>
        <v>9</v>
      </c>
      <c r="B11" s="9"/>
      <c r="C11" s="4"/>
      <c r="D11" s="5"/>
      <c r="E11" s="4"/>
      <c r="F11" s="5"/>
      <c r="G11" s="4"/>
      <c r="H11" s="6"/>
      <c r="I11" s="4"/>
      <c r="J11" s="5"/>
      <c r="K11" s="5"/>
      <c r="L11" s="6"/>
    </row>
    <row r="12" spans="1:12" x14ac:dyDescent="0.25">
      <c r="A12" s="2">
        <f t="shared" si="6"/>
        <v>10</v>
      </c>
      <c r="B12" s="9"/>
      <c r="C12" s="4"/>
      <c r="D12" s="5"/>
      <c r="E12" s="4"/>
      <c r="F12" s="5"/>
      <c r="G12" s="4"/>
      <c r="H12" s="6"/>
      <c r="I12" s="4"/>
      <c r="J12" s="5"/>
      <c r="K12" s="5"/>
      <c r="L12" s="6"/>
    </row>
    <row r="13" spans="1:12" x14ac:dyDescent="0.25">
      <c r="A13" s="2">
        <f t="shared" si="6"/>
        <v>11</v>
      </c>
      <c r="B13" s="4"/>
      <c r="C13" s="4"/>
      <c r="D13" s="5"/>
      <c r="E13" s="4"/>
      <c r="F13" s="5"/>
      <c r="G13" s="4"/>
      <c r="H13" s="6"/>
      <c r="I13" s="4"/>
      <c r="J13" s="5"/>
      <c r="K13" s="5"/>
      <c r="L13" s="6"/>
    </row>
    <row r="14" spans="1:12" x14ac:dyDescent="0.25">
      <c r="A14" s="2">
        <f t="shared" si="6"/>
        <v>12</v>
      </c>
      <c r="B14" s="4"/>
      <c r="C14" s="4"/>
      <c r="D14" s="5"/>
      <c r="E14" s="4"/>
      <c r="F14" s="5"/>
      <c r="G14" s="4"/>
      <c r="H14" s="6"/>
      <c r="I14" s="4"/>
      <c r="J14" s="5"/>
      <c r="K14" s="5"/>
      <c r="L14" s="6"/>
    </row>
    <row r="15" spans="1:12" x14ac:dyDescent="0.25">
      <c r="A15" s="2">
        <f t="shared" si="6"/>
        <v>13</v>
      </c>
      <c r="B15" s="4"/>
      <c r="C15" s="4"/>
      <c r="D15" s="5"/>
      <c r="E15" s="4"/>
      <c r="F15" s="5"/>
      <c r="G15" s="4"/>
      <c r="H15" s="6"/>
      <c r="I15" s="4"/>
      <c r="J15" s="5"/>
      <c r="K15" s="5"/>
      <c r="L15" s="6"/>
    </row>
    <row r="16" spans="1:12" x14ac:dyDescent="0.25">
      <c r="A16" s="2">
        <f t="shared" si="6"/>
        <v>14</v>
      </c>
      <c r="B16" s="4"/>
      <c r="C16" s="4"/>
      <c r="D16" s="5"/>
      <c r="E16" s="4"/>
      <c r="F16" s="5"/>
      <c r="G16" s="4"/>
      <c r="H16" s="6"/>
      <c r="I16" s="4"/>
      <c r="J16" s="5"/>
      <c r="K16" s="5"/>
      <c r="L16" s="6"/>
    </row>
    <row r="17" spans="1:12" x14ac:dyDescent="0.25">
      <c r="A17" s="2">
        <f t="shared" si="6"/>
        <v>15</v>
      </c>
      <c r="B17" s="4"/>
      <c r="C17" s="4"/>
      <c r="D17" s="5"/>
      <c r="E17" s="4"/>
      <c r="F17" s="5"/>
      <c r="G17" s="4"/>
      <c r="H17" s="6"/>
      <c r="I17" s="4"/>
      <c r="J17" s="5"/>
      <c r="K17" s="5"/>
      <c r="L17" s="6"/>
    </row>
    <row r="18" spans="1:12" x14ac:dyDescent="0.25">
      <c r="A18" s="2">
        <f t="shared" si="6"/>
        <v>16</v>
      </c>
      <c r="B18" s="4"/>
      <c r="C18" s="4"/>
      <c r="D18" s="5"/>
      <c r="E18" s="4"/>
      <c r="F18" s="5"/>
      <c r="G18" s="4"/>
      <c r="H18" s="6"/>
      <c r="I18" s="4"/>
      <c r="J18" s="5"/>
      <c r="K18" s="5"/>
      <c r="L18" s="6"/>
    </row>
    <row r="19" spans="1:12" x14ac:dyDescent="0.25">
      <c r="A19" s="2">
        <f t="shared" si="6"/>
        <v>17</v>
      </c>
      <c r="B19" s="4"/>
      <c r="C19" s="4"/>
      <c r="D19" s="5"/>
      <c r="E19" s="4"/>
      <c r="F19" s="5"/>
      <c r="G19" s="4"/>
      <c r="H19" s="6"/>
      <c r="I19" s="4"/>
      <c r="J19" s="5"/>
      <c r="K19" s="5"/>
      <c r="L19" s="6"/>
    </row>
    <row r="20" spans="1:12" x14ac:dyDescent="0.25">
      <c r="A20" s="2">
        <f t="shared" si="6"/>
        <v>18</v>
      </c>
      <c r="B20" s="4"/>
      <c r="C20" s="4"/>
      <c r="D20" s="5"/>
      <c r="E20" s="4"/>
      <c r="F20" s="5"/>
      <c r="G20" s="4"/>
      <c r="H20" s="6"/>
      <c r="I20" s="4"/>
      <c r="J20" s="5"/>
      <c r="K20" s="5"/>
      <c r="L20" s="6"/>
    </row>
    <row r="21" spans="1:12" x14ac:dyDescent="0.25">
      <c r="A21" s="2">
        <f t="shared" si="6"/>
        <v>19</v>
      </c>
      <c r="B21" s="4"/>
      <c r="C21" s="4"/>
      <c r="D21" s="5"/>
      <c r="E21" s="4"/>
      <c r="F21" s="5"/>
      <c r="G21" s="4"/>
      <c r="H21" s="6"/>
      <c r="I21" s="4"/>
      <c r="J21" s="5"/>
      <c r="K21" s="5"/>
      <c r="L21" s="6"/>
    </row>
    <row r="22" spans="1:12" x14ac:dyDescent="0.25">
      <c r="A22" s="2">
        <f t="shared" si="6"/>
        <v>20</v>
      </c>
      <c r="B22" s="4"/>
      <c r="C22" s="4"/>
      <c r="D22" s="5"/>
      <c r="E22" s="4"/>
      <c r="F22" s="5"/>
      <c r="G22" s="4"/>
      <c r="H22" s="6"/>
      <c r="I22" s="4"/>
      <c r="J22" s="5"/>
      <c r="K22" s="5"/>
      <c r="L22" s="6"/>
    </row>
    <row r="23" spans="1:12" x14ac:dyDescent="0.25">
      <c r="A23" s="2">
        <f t="shared" si="6"/>
        <v>21</v>
      </c>
      <c r="B23" s="4"/>
      <c r="C23" s="4"/>
      <c r="D23" s="5"/>
      <c r="E23" s="4"/>
      <c r="F23" s="5"/>
      <c r="G23" s="4"/>
      <c r="H23" s="6"/>
      <c r="I23" s="4"/>
      <c r="J23" s="5"/>
      <c r="K23" s="5"/>
      <c r="L23" s="6"/>
    </row>
    <row r="24" spans="1:12" x14ac:dyDescent="0.25">
      <c r="A24" s="2">
        <f t="shared" si="6"/>
        <v>22</v>
      </c>
      <c r="B24" s="4"/>
      <c r="C24" s="4"/>
      <c r="D24" s="5"/>
      <c r="E24" s="4"/>
      <c r="F24" s="5"/>
      <c r="G24" s="4"/>
      <c r="H24" s="6"/>
      <c r="I24" s="4"/>
      <c r="J24" s="5"/>
      <c r="K24" s="5"/>
      <c r="L24" s="6"/>
    </row>
    <row r="25" spans="1:12" x14ac:dyDescent="0.25">
      <c r="A25" s="2">
        <f t="shared" si="6"/>
        <v>23</v>
      </c>
      <c r="B25" s="4"/>
      <c r="C25" s="4"/>
      <c r="D25" s="5"/>
      <c r="E25" s="4"/>
      <c r="F25" s="5"/>
      <c r="G25" s="4"/>
      <c r="H25" s="6"/>
      <c r="I25" s="4"/>
      <c r="J25" s="5"/>
      <c r="K25" s="5"/>
      <c r="L25" s="6"/>
    </row>
    <row r="26" spans="1:12" x14ac:dyDescent="0.25">
      <c r="A26" s="2">
        <f t="shared" si="6"/>
        <v>24</v>
      </c>
      <c r="B26" s="4"/>
      <c r="C26" s="4"/>
      <c r="D26" s="5"/>
      <c r="E26" s="4"/>
      <c r="F26" s="5"/>
      <c r="G26" s="4"/>
      <c r="H26" s="6"/>
      <c r="I26" s="4"/>
      <c r="J26" s="5"/>
      <c r="K26" s="5"/>
      <c r="L26" s="6"/>
    </row>
    <row r="27" spans="1:12" x14ac:dyDescent="0.25">
      <c r="A27" s="2">
        <f t="shared" si="6"/>
        <v>25</v>
      </c>
      <c r="B27" s="4"/>
      <c r="C27" s="4"/>
      <c r="D27" s="5"/>
      <c r="E27" s="4"/>
      <c r="F27" s="5"/>
      <c r="G27" s="4"/>
      <c r="H27" s="6"/>
      <c r="I27" s="4"/>
      <c r="J27" s="5"/>
      <c r="K27" s="5"/>
      <c r="L27" s="6"/>
    </row>
    <row r="28" spans="1:12" x14ac:dyDescent="0.25">
      <c r="A28" s="2">
        <f t="shared" si="6"/>
        <v>26</v>
      </c>
      <c r="B28" s="4"/>
      <c r="C28" s="4"/>
      <c r="D28" s="5"/>
      <c r="E28" s="4"/>
      <c r="F28" s="5"/>
      <c r="G28" s="4"/>
      <c r="H28" s="6"/>
      <c r="I28" s="4"/>
      <c r="J28" s="5"/>
      <c r="K28" s="5"/>
      <c r="L28" s="6"/>
    </row>
    <row r="29" spans="1:12" x14ac:dyDescent="0.25">
      <c r="A29" s="2">
        <f t="shared" si="6"/>
        <v>27</v>
      </c>
      <c r="B29" s="4"/>
      <c r="C29" s="4"/>
      <c r="D29" s="5"/>
      <c r="E29" s="4"/>
      <c r="F29" s="5"/>
      <c r="G29" s="4"/>
      <c r="H29" s="6"/>
      <c r="I29" s="4"/>
      <c r="J29" s="5"/>
      <c r="K29" s="5"/>
      <c r="L29" s="6"/>
    </row>
    <row r="30" spans="1:12" x14ac:dyDescent="0.25">
      <c r="A30" s="2">
        <f t="shared" si="6"/>
        <v>28</v>
      </c>
      <c r="B30" s="4"/>
      <c r="C30" s="4"/>
      <c r="D30" s="5"/>
      <c r="E30" s="4"/>
      <c r="F30" s="5"/>
      <c r="G30" s="4"/>
      <c r="H30" s="6"/>
      <c r="I30" s="4"/>
      <c r="J30" s="5"/>
      <c r="K30" s="5"/>
      <c r="L30" s="6"/>
    </row>
    <row r="31" spans="1:12" x14ac:dyDescent="0.25">
      <c r="A31" s="2">
        <f t="shared" si="6"/>
        <v>29</v>
      </c>
      <c r="B31" s="4"/>
      <c r="C31" s="4"/>
      <c r="D31" s="5"/>
      <c r="E31" s="4"/>
      <c r="F31" s="5"/>
      <c r="G31" s="4"/>
      <c r="H31" s="6"/>
      <c r="I31" s="4"/>
      <c r="J31" s="5"/>
      <c r="K31" s="5"/>
      <c r="L31" s="6"/>
    </row>
    <row r="32" spans="1:12" x14ac:dyDescent="0.25">
      <c r="A32" s="2">
        <f t="shared" si="6"/>
        <v>30</v>
      </c>
      <c r="B32" s="4"/>
      <c r="C32" s="4"/>
      <c r="D32" s="5"/>
      <c r="E32" s="4"/>
      <c r="F32" s="5"/>
      <c r="G32" s="4"/>
      <c r="H32" s="6"/>
      <c r="I32" s="4"/>
      <c r="J32" s="5"/>
      <c r="K32" s="5"/>
      <c r="L32" s="6"/>
    </row>
    <row r="33" spans="1:12" x14ac:dyDescent="0.25">
      <c r="A33" s="2">
        <f t="shared" si="6"/>
        <v>31</v>
      </c>
      <c r="B33" s="4"/>
      <c r="C33" s="4"/>
      <c r="D33" s="5"/>
      <c r="E33" s="4"/>
      <c r="F33" s="5"/>
      <c r="G33" s="4"/>
      <c r="H33" s="6"/>
      <c r="I33" s="4"/>
      <c r="J33" s="5"/>
      <c r="K33" s="5"/>
      <c r="L33" s="6"/>
    </row>
    <row r="34" spans="1:12" x14ac:dyDescent="0.25">
      <c r="A34" s="2">
        <f t="shared" si="6"/>
        <v>32</v>
      </c>
      <c r="B34" s="4"/>
      <c r="C34" s="4"/>
      <c r="D34" s="5"/>
      <c r="E34" s="4"/>
      <c r="F34" s="5"/>
      <c r="G34" s="4"/>
      <c r="H34" s="6"/>
      <c r="I34" s="4"/>
      <c r="J34" s="5"/>
      <c r="K34" s="5"/>
      <c r="L34" s="6"/>
    </row>
    <row r="35" spans="1:12" x14ac:dyDescent="0.25">
      <c r="A35" s="2">
        <f t="shared" si="6"/>
        <v>33</v>
      </c>
      <c r="B35" s="4"/>
      <c r="C35" s="4"/>
      <c r="D35" s="5"/>
      <c r="E35" s="4"/>
      <c r="F35" s="5"/>
      <c r="G35" s="4"/>
      <c r="H35" s="6"/>
      <c r="I35" s="4"/>
      <c r="J35" s="5"/>
      <c r="K35" s="5"/>
      <c r="L35" s="6"/>
    </row>
    <row r="36" spans="1:12" x14ac:dyDescent="0.25">
      <c r="A36" s="2">
        <f t="shared" si="6"/>
        <v>34</v>
      </c>
      <c r="B36" s="4"/>
      <c r="C36" s="4"/>
      <c r="D36" s="5"/>
      <c r="E36" s="4"/>
      <c r="F36" s="5"/>
      <c r="G36" s="4"/>
      <c r="H36" s="6"/>
      <c r="I36" s="4"/>
      <c r="J36" s="5"/>
      <c r="K36" s="5"/>
      <c r="L36" s="6"/>
    </row>
    <row r="37" spans="1:12" x14ac:dyDescent="0.25">
      <c r="A37" s="2">
        <f t="shared" si="6"/>
        <v>35</v>
      </c>
      <c r="B37" s="4"/>
      <c r="C37" s="4"/>
      <c r="D37" s="5"/>
      <c r="E37" s="4"/>
      <c r="F37" s="5"/>
      <c r="G37" s="4"/>
      <c r="H37" s="6"/>
      <c r="I37" s="4"/>
      <c r="J37" s="5"/>
      <c r="K37" s="5"/>
      <c r="L37" s="6"/>
    </row>
    <row r="38" spans="1:12" x14ac:dyDescent="0.25">
      <c r="A38" s="2">
        <f t="shared" si="6"/>
        <v>36</v>
      </c>
      <c r="B38" s="4"/>
      <c r="C38" s="4"/>
      <c r="D38" s="5"/>
      <c r="E38" s="4"/>
      <c r="F38" s="5"/>
      <c r="G38" s="4"/>
      <c r="H38" s="6"/>
      <c r="I38" s="4"/>
      <c r="J38" s="5"/>
      <c r="K38" s="5"/>
      <c r="L38" s="6"/>
    </row>
    <row r="39" spans="1:12" x14ac:dyDescent="0.25">
      <c r="A39" s="2">
        <f t="shared" si="6"/>
        <v>37</v>
      </c>
      <c r="B39" s="4"/>
      <c r="C39" s="4"/>
      <c r="D39" s="5"/>
      <c r="E39" s="4"/>
      <c r="F39" s="5"/>
      <c r="G39" s="4"/>
      <c r="H39" s="6"/>
      <c r="I39" s="4"/>
      <c r="J39" s="5"/>
      <c r="K39" s="5"/>
      <c r="L39" s="6"/>
    </row>
    <row r="40" spans="1:12" x14ac:dyDescent="0.25">
      <c r="A40" s="2">
        <f t="shared" si="6"/>
        <v>38</v>
      </c>
      <c r="B40" s="4"/>
      <c r="C40" s="4"/>
      <c r="D40" s="5"/>
      <c r="E40" s="4"/>
      <c r="F40" s="5"/>
      <c r="G40" s="4"/>
      <c r="H40" s="6"/>
      <c r="I40" s="4"/>
      <c r="J40" s="5"/>
      <c r="K40" s="5"/>
      <c r="L40" s="6"/>
    </row>
    <row r="41" spans="1:12" x14ac:dyDescent="0.25">
      <c r="A41" s="2">
        <f t="shared" si="6"/>
        <v>39</v>
      </c>
      <c r="B41" s="4"/>
      <c r="C41" s="4"/>
      <c r="D41" s="5"/>
      <c r="E41" s="4"/>
      <c r="F41" s="5"/>
      <c r="G41" s="4"/>
      <c r="H41" s="6"/>
      <c r="I41" s="4"/>
      <c r="J41" s="5"/>
      <c r="K41" s="5"/>
      <c r="L41" s="6"/>
    </row>
    <row r="42" spans="1:12" x14ac:dyDescent="0.25">
      <c r="A42" s="2">
        <f t="shared" si="6"/>
        <v>40</v>
      </c>
      <c r="B42" s="4"/>
      <c r="C42" s="4"/>
      <c r="D42" s="5"/>
      <c r="E42" s="4"/>
      <c r="F42" s="5"/>
      <c r="G42" s="4"/>
      <c r="H42" s="6"/>
      <c r="I42" s="4"/>
      <c r="J42" s="5"/>
      <c r="K42" s="5"/>
      <c r="L42" s="6"/>
    </row>
    <row r="43" spans="1:12" x14ac:dyDescent="0.25">
      <c r="A43" s="2">
        <f t="shared" si="6"/>
        <v>41</v>
      </c>
      <c r="B43" s="4"/>
      <c r="C43" s="4"/>
      <c r="D43" s="5"/>
      <c r="E43" s="4"/>
      <c r="F43" s="5"/>
      <c r="G43" s="4"/>
      <c r="H43" s="6"/>
      <c r="I43" s="4"/>
      <c r="J43" s="5"/>
      <c r="K43" s="5"/>
      <c r="L43" s="6"/>
    </row>
    <row r="44" spans="1:12" x14ac:dyDescent="0.25">
      <c r="A44" s="2">
        <f t="shared" si="6"/>
        <v>42</v>
      </c>
      <c r="B44" s="4"/>
      <c r="C44" s="4"/>
      <c r="D44" s="5"/>
      <c r="E44" s="4"/>
      <c r="F44" s="5"/>
      <c r="G44" s="4"/>
      <c r="H44" s="6"/>
      <c r="I44" s="4"/>
      <c r="J44" s="5"/>
      <c r="K44" s="5"/>
      <c r="L44" s="6"/>
    </row>
    <row r="45" spans="1:12" x14ac:dyDescent="0.25">
      <c r="A45" s="2">
        <f t="shared" si="6"/>
        <v>43</v>
      </c>
      <c r="B45" s="4"/>
      <c r="C45" s="4"/>
      <c r="D45" s="5"/>
      <c r="E45" s="4"/>
      <c r="F45" s="5"/>
      <c r="G45" s="4"/>
      <c r="H45" s="6"/>
      <c r="I45" s="4"/>
      <c r="J45" s="5"/>
      <c r="K45" s="5"/>
      <c r="L45" s="6"/>
    </row>
    <row r="46" spans="1:12" x14ac:dyDescent="0.25">
      <c r="A46" s="2">
        <f t="shared" si="6"/>
        <v>44</v>
      </c>
      <c r="B46" s="4"/>
      <c r="C46" s="4"/>
      <c r="D46" s="5"/>
      <c r="E46" s="4"/>
      <c r="F46" s="5"/>
      <c r="G46" s="4"/>
      <c r="H46" s="6"/>
      <c r="I46" s="4"/>
      <c r="J46" s="5"/>
      <c r="K46" s="5"/>
      <c r="L46" s="6"/>
    </row>
    <row r="47" spans="1:12" x14ac:dyDescent="0.25">
      <c r="A47" s="2">
        <f t="shared" si="6"/>
        <v>45</v>
      </c>
      <c r="B47" s="4"/>
      <c r="C47" s="4"/>
      <c r="D47" s="5"/>
      <c r="E47" s="4"/>
      <c r="F47" s="5"/>
      <c r="G47" s="4"/>
      <c r="H47" s="6"/>
      <c r="I47" s="4"/>
      <c r="J47" s="5"/>
      <c r="K47" s="5"/>
      <c r="L47" s="6"/>
    </row>
    <row r="48" spans="1:12" x14ac:dyDescent="0.25">
      <c r="A48" s="2">
        <f t="shared" si="6"/>
        <v>46</v>
      </c>
      <c r="B48" s="4"/>
      <c r="C48" s="4"/>
      <c r="D48" s="5"/>
      <c r="E48" s="4"/>
      <c r="F48" s="5"/>
      <c r="G48" s="4"/>
      <c r="H48" s="6"/>
      <c r="I48" s="4"/>
      <c r="J48" s="5"/>
      <c r="K48" s="5"/>
      <c r="L48" s="6"/>
    </row>
    <row r="49" spans="1:12" x14ac:dyDescent="0.25">
      <c r="A49" s="2">
        <f t="shared" si="6"/>
        <v>47</v>
      </c>
      <c r="B49" s="4"/>
      <c r="C49" s="4"/>
      <c r="D49" s="5"/>
      <c r="E49" s="4"/>
      <c r="F49" s="5"/>
      <c r="G49" s="4"/>
      <c r="H49" s="6"/>
      <c r="I49" s="4"/>
      <c r="J49" s="5"/>
      <c r="K49" s="5"/>
      <c r="L49" s="6"/>
    </row>
    <row r="50" spans="1:12" x14ac:dyDescent="0.25">
      <c r="A50" s="2">
        <f t="shared" si="6"/>
        <v>48</v>
      </c>
      <c r="B50" s="4"/>
      <c r="C50" s="4"/>
      <c r="D50" s="5"/>
      <c r="E50" s="4"/>
      <c r="F50" s="5"/>
      <c r="G50" s="4"/>
      <c r="H50" s="6"/>
      <c r="I50" s="4"/>
      <c r="J50" s="5"/>
      <c r="K50" s="5"/>
      <c r="L50" s="6"/>
    </row>
    <row r="51" spans="1:12" x14ac:dyDescent="0.25">
      <c r="A51" s="2">
        <f t="shared" si="6"/>
        <v>49</v>
      </c>
      <c r="B51" s="4"/>
      <c r="C51" s="4"/>
      <c r="D51" s="5"/>
      <c r="E51" s="4"/>
      <c r="F51" s="5"/>
      <c r="G51" s="4"/>
      <c r="H51" s="6"/>
      <c r="I51" s="4"/>
      <c r="J51" s="5"/>
      <c r="K51" s="5"/>
      <c r="L51" s="6"/>
    </row>
    <row r="52" spans="1:12" x14ac:dyDescent="0.25">
      <c r="A52" s="2">
        <f t="shared" si="6"/>
        <v>50</v>
      </c>
      <c r="B52" s="4"/>
      <c r="C52" s="4"/>
      <c r="D52" s="5"/>
      <c r="E52" s="4"/>
      <c r="F52" s="5"/>
      <c r="G52" s="4"/>
      <c r="H52" s="6"/>
      <c r="I52" s="4"/>
      <c r="J52" s="5"/>
      <c r="K52" s="5"/>
      <c r="L52" s="6"/>
    </row>
    <row r="53" spans="1:12" x14ac:dyDescent="0.25">
      <c r="I53" s="8">
        <f>MIN(I3:I52)</f>
        <v>44.8</v>
      </c>
    </row>
  </sheetData>
  <mergeCells count="8">
    <mergeCell ref="A1:A2"/>
    <mergeCell ref="B1:B2"/>
    <mergeCell ref="K1:K2"/>
    <mergeCell ref="L1:L2"/>
    <mergeCell ref="C1:D1"/>
    <mergeCell ref="E1:F1"/>
    <mergeCell ref="G1:H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selection activeCell="L3" sqref="L3"/>
    </sheetView>
  </sheetViews>
  <sheetFormatPr defaultColWidth="9.140625" defaultRowHeight="15" x14ac:dyDescent="0.25"/>
  <cols>
    <col min="1" max="1" width="9.140625" style="1"/>
    <col min="2" max="2" width="34.140625" style="1" customWidth="1"/>
    <col min="3" max="3" width="9.140625" style="1"/>
    <col min="4" max="4" width="9.28515625" style="1" customWidth="1"/>
    <col min="5" max="5" width="10.28515625" style="1" customWidth="1"/>
    <col min="6" max="6" width="11.28515625" style="1" customWidth="1"/>
    <col min="7" max="7" width="0.140625" style="1" hidden="1" customWidth="1"/>
    <col min="8" max="8" width="9.28515625" style="1" hidden="1" customWidth="1"/>
    <col min="9" max="9" width="11" style="1" customWidth="1"/>
    <col min="10" max="11" width="9.85546875" style="1" customWidth="1"/>
    <col min="12" max="16384" width="9.140625" style="1"/>
  </cols>
  <sheetData>
    <row r="1" spans="1:12" ht="15" customHeight="1" x14ac:dyDescent="0.25">
      <c r="A1" s="12" t="s">
        <v>0</v>
      </c>
      <c r="B1" s="12" t="s">
        <v>1</v>
      </c>
      <c r="C1" s="16" t="s">
        <v>2</v>
      </c>
      <c r="D1" s="16"/>
      <c r="E1" s="16" t="s">
        <v>3</v>
      </c>
      <c r="F1" s="16"/>
      <c r="G1" s="16" t="s">
        <v>4</v>
      </c>
      <c r="H1" s="16"/>
      <c r="I1" s="19" t="s">
        <v>14</v>
      </c>
      <c r="J1" s="12"/>
      <c r="K1" s="13" t="s">
        <v>6</v>
      </c>
      <c r="L1" s="17" t="s">
        <v>7</v>
      </c>
    </row>
    <row r="2" spans="1:12" x14ac:dyDescent="0.25">
      <c r="A2" s="12"/>
      <c r="B2" s="12"/>
      <c r="C2" s="2" t="s">
        <v>8</v>
      </c>
      <c r="D2" s="2" t="s">
        <v>9</v>
      </c>
      <c r="E2" s="2" t="s">
        <v>8</v>
      </c>
      <c r="F2" s="2" t="s">
        <v>9</v>
      </c>
      <c r="G2" s="2" t="s">
        <v>8</v>
      </c>
      <c r="H2" s="2" t="s">
        <v>9</v>
      </c>
      <c r="I2" s="2" t="s">
        <v>11</v>
      </c>
      <c r="J2" s="2" t="s">
        <v>9</v>
      </c>
      <c r="K2" s="13"/>
      <c r="L2" s="15"/>
    </row>
    <row r="3" spans="1:12" x14ac:dyDescent="0.25">
      <c r="A3" s="2">
        <v>1</v>
      </c>
      <c r="B3" s="9" t="s">
        <v>29</v>
      </c>
      <c r="C3" s="4">
        <v>20</v>
      </c>
      <c r="D3" s="5">
        <f>IF(C3&gt;0,20/32*C3,0)</f>
        <v>12.5</v>
      </c>
      <c r="E3" s="4">
        <v>9</v>
      </c>
      <c r="F3" s="6">
        <f>IF(E3&gt;0,40/10*E3,0)</f>
        <v>36</v>
      </c>
      <c r="G3" s="4">
        <v>55</v>
      </c>
      <c r="H3" s="6">
        <f>IF(G3="-",0,IF(G3&gt;-10,40*G3/24))</f>
        <v>91.666666666666671</v>
      </c>
      <c r="I3" s="4">
        <v>63.78</v>
      </c>
      <c r="J3" s="6">
        <f>IF(I3="-",0,IF(I3&gt;0,40*I$53/I3))</f>
        <v>37.836312323612411</v>
      </c>
      <c r="K3" s="5">
        <f>D3+F3+J3</f>
        <v>86.336312323612418</v>
      </c>
      <c r="L3" s="6">
        <f>_xlfn.RANK.EQ(K3,K$3:K$52)</f>
        <v>2</v>
      </c>
    </row>
    <row r="4" spans="1:12" x14ac:dyDescent="0.25">
      <c r="A4" s="2">
        <f>A3+1</f>
        <v>2</v>
      </c>
      <c r="B4" s="9" t="s">
        <v>31</v>
      </c>
      <c r="C4" s="4">
        <v>23</v>
      </c>
      <c r="D4" s="5">
        <f t="shared" ref="D4:D5" si="0">IF(C4&gt;0,20/32*C4,0)</f>
        <v>14.375</v>
      </c>
      <c r="E4" s="4">
        <v>9</v>
      </c>
      <c r="F4" s="6">
        <f t="shared" ref="F4:F5" si="1">IF(E4&gt;0,40/10*E4,0)</f>
        <v>36</v>
      </c>
      <c r="G4" s="4" t="s">
        <v>12</v>
      </c>
      <c r="H4" s="6">
        <f t="shared" ref="H4:H5" si="2">IF(G4="-",0,IF(G4&gt;-10,25*G4/24))</f>
        <v>0</v>
      </c>
      <c r="I4" s="4">
        <v>60.89</v>
      </c>
      <c r="J4" s="6">
        <f t="shared" ref="J4:J5" si="3">IF(I4="-",0,IF(I4&gt;0,40*I$53/I4))</f>
        <v>39.632123501395959</v>
      </c>
      <c r="K4" s="5">
        <f t="shared" ref="K4:K5" si="4">D4+F4+J4</f>
        <v>90.007123501395967</v>
      </c>
      <c r="L4" s="6">
        <f t="shared" ref="L4:L5" si="5">_xlfn.RANK.EQ(K4,K$3:K$52)</f>
        <v>1</v>
      </c>
    </row>
    <row r="5" spans="1:12" x14ac:dyDescent="0.25">
      <c r="A5" s="2">
        <f t="shared" ref="A5:A52" si="6">A4+1</f>
        <v>3</v>
      </c>
      <c r="B5" s="9" t="s">
        <v>32</v>
      </c>
      <c r="C5" s="4">
        <v>14</v>
      </c>
      <c r="D5" s="5">
        <f t="shared" si="0"/>
        <v>8.75</v>
      </c>
      <c r="E5" s="4">
        <v>8.5</v>
      </c>
      <c r="F5" s="6">
        <f t="shared" si="1"/>
        <v>34</v>
      </c>
      <c r="G5" s="4" t="s">
        <v>12</v>
      </c>
      <c r="H5" s="6">
        <f t="shared" si="2"/>
        <v>0</v>
      </c>
      <c r="I5" s="4">
        <v>60.33</v>
      </c>
      <c r="J5" s="6">
        <f t="shared" si="3"/>
        <v>40</v>
      </c>
      <c r="K5" s="5">
        <f t="shared" si="4"/>
        <v>82.75</v>
      </c>
      <c r="L5" s="6">
        <f t="shared" si="5"/>
        <v>3</v>
      </c>
    </row>
    <row r="6" spans="1:12" x14ac:dyDescent="0.25">
      <c r="A6" s="2">
        <f t="shared" si="6"/>
        <v>4</v>
      </c>
      <c r="B6" s="9"/>
      <c r="C6" s="4"/>
      <c r="D6" s="5"/>
      <c r="E6" s="4"/>
      <c r="F6" s="6"/>
      <c r="G6" s="4"/>
      <c r="H6" s="6"/>
      <c r="I6" s="4"/>
      <c r="J6" s="6"/>
      <c r="K6" s="5"/>
      <c r="L6" s="6"/>
    </row>
    <row r="7" spans="1:12" x14ac:dyDescent="0.25">
      <c r="A7" s="2">
        <f t="shared" si="6"/>
        <v>5</v>
      </c>
      <c r="B7" s="10"/>
      <c r="C7" s="4"/>
      <c r="D7" s="5"/>
      <c r="E7" s="4"/>
      <c r="F7" s="6"/>
      <c r="G7" s="4"/>
      <c r="H7" s="6"/>
      <c r="I7" s="4"/>
      <c r="J7" s="6"/>
      <c r="K7" s="5"/>
      <c r="L7" s="6"/>
    </row>
    <row r="8" spans="1:12" x14ac:dyDescent="0.25">
      <c r="A8" s="2">
        <f t="shared" si="6"/>
        <v>6</v>
      </c>
      <c r="B8" s="4"/>
      <c r="C8" s="4"/>
      <c r="D8" s="5"/>
      <c r="E8" s="4"/>
      <c r="F8" s="6"/>
      <c r="G8" s="4"/>
      <c r="H8" s="6"/>
      <c r="I8" s="4"/>
      <c r="J8" s="6"/>
      <c r="K8" s="5"/>
      <c r="L8" s="6"/>
    </row>
    <row r="9" spans="1:12" x14ac:dyDescent="0.25">
      <c r="A9" s="2">
        <f t="shared" si="6"/>
        <v>7</v>
      </c>
      <c r="B9" s="4"/>
      <c r="C9" s="4"/>
      <c r="D9" s="5"/>
      <c r="E9" s="4"/>
      <c r="F9" s="6"/>
      <c r="G9" s="4"/>
      <c r="H9" s="6"/>
      <c r="I9" s="4"/>
      <c r="J9" s="6"/>
      <c r="K9" s="5"/>
      <c r="L9" s="6"/>
    </row>
    <row r="10" spans="1:12" x14ac:dyDescent="0.25">
      <c r="A10" s="2">
        <f t="shared" si="6"/>
        <v>8</v>
      </c>
      <c r="B10" s="4"/>
      <c r="C10" s="4"/>
      <c r="D10" s="5"/>
      <c r="E10" s="4"/>
      <c r="F10" s="6"/>
      <c r="G10" s="4"/>
      <c r="H10" s="6"/>
      <c r="I10" s="4"/>
      <c r="J10" s="6"/>
      <c r="K10" s="5"/>
      <c r="L10" s="6"/>
    </row>
    <row r="11" spans="1:12" x14ac:dyDescent="0.25">
      <c r="A11" s="2">
        <f t="shared" si="6"/>
        <v>9</v>
      </c>
      <c r="B11" s="4"/>
      <c r="C11" s="4"/>
      <c r="D11" s="5"/>
      <c r="E11" s="4"/>
      <c r="F11" s="6"/>
      <c r="G11" s="4"/>
      <c r="H11" s="6"/>
      <c r="I11" s="4"/>
      <c r="J11" s="6"/>
      <c r="K11" s="5"/>
      <c r="L11" s="6"/>
    </row>
    <row r="12" spans="1:12" x14ac:dyDescent="0.25">
      <c r="A12" s="2">
        <f t="shared" si="6"/>
        <v>10</v>
      </c>
      <c r="B12" s="4"/>
      <c r="C12" s="4"/>
      <c r="D12" s="5"/>
      <c r="E12" s="4"/>
      <c r="F12" s="6"/>
      <c r="G12" s="4"/>
      <c r="H12" s="6"/>
      <c r="I12" s="4"/>
      <c r="J12" s="6"/>
      <c r="K12" s="5"/>
      <c r="L12" s="6"/>
    </row>
    <row r="13" spans="1:12" x14ac:dyDescent="0.25">
      <c r="A13" s="2">
        <f t="shared" si="6"/>
        <v>11</v>
      </c>
      <c r="B13" s="4"/>
      <c r="C13" s="4"/>
      <c r="D13" s="5"/>
      <c r="E13" s="4"/>
      <c r="F13" s="6"/>
      <c r="G13" s="4"/>
      <c r="H13" s="6"/>
      <c r="I13" s="4"/>
      <c r="J13" s="6"/>
      <c r="K13" s="5"/>
      <c r="L13" s="6"/>
    </row>
    <row r="14" spans="1:12" x14ac:dyDescent="0.25">
      <c r="A14" s="2">
        <f t="shared" si="6"/>
        <v>12</v>
      </c>
      <c r="B14" s="4"/>
      <c r="C14" s="4"/>
      <c r="D14" s="5"/>
      <c r="E14" s="4"/>
      <c r="F14" s="6"/>
      <c r="G14" s="4"/>
      <c r="H14" s="6"/>
      <c r="I14" s="4"/>
      <c r="J14" s="6"/>
      <c r="K14" s="5"/>
      <c r="L14" s="6"/>
    </row>
    <row r="15" spans="1:12" x14ac:dyDescent="0.25">
      <c r="A15" s="2">
        <f t="shared" si="6"/>
        <v>13</v>
      </c>
      <c r="B15" s="4"/>
      <c r="C15" s="4"/>
      <c r="D15" s="5"/>
      <c r="E15" s="4"/>
      <c r="F15" s="6"/>
      <c r="G15" s="4"/>
      <c r="H15" s="6"/>
      <c r="I15" s="4"/>
      <c r="J15" s="6"/>
      <c r="K15" s="5"/>
      <c r="L15" s="6"/>
    </row>
    <row r="16" spans="1:12" x14ac:dyDescent="0.25">
      <c r="A16" s="2">
        <f t="shared" si="6"/>
        <v>14</v>
      </c>
      <c r="B16" s="4"/>
      <c r="C16" s="4"/>
      <c r="D16" s="5"/>
      <c r="E16" s="4"/>
      <c r="F16" s="6"/>
      <c r="G16" s="4"/>
      <c r="H16" s="6"/>
      <c r="I16" s="4"/>
      <c r="J16" s="6"/>
      <c r="K16" s="5"/>
      <c r="L16" s="6"/>
    </row>
    <row r="17" spans="1:12" x14ac:dyDescent="0.25">
      <c r="A17" s="2">
        <f t="shared" si="6"/>
        <v>15</v>
      </c>
      <c r="B17" s="4"/>
      <c r="C17" s="4"/>
      <c r="D17" s="5"/>
      <c r="E17" s="4"/>
      <c r="F17" s="6"/>
      <c r="G17" s="4"/>
      <c r="H17" s="6"/>
      <c r="I17" s="4"/>
      <c r="J17" s="6"/>
      <c r="K17" s="5"/>
      <c r="L17" s="6"/>
    </row>
    <row r="18" spans="1:12" x14ac:dyDescent="0.25">
      <c r="A18" s="2">
        <f t="shared" si="6"/>
        <v>16</v>
      </c>
      <c r="B18" s="4"/>
      <c r="C18" s="4"/>
      <c r="D18" s="5"/>
      <c r="E18" s="4"/>
      <c r="F18" s="6"/>
      <c r="G18" s="4"/>
      <c r="H18" s="6"/>
      <c r="I18" s="4"/>
      <c r="J18" s="6"/>
      <c r="K18" s="5"/>
      <c r="L18" s="6"/>
    </row>
    <row r="19" spans="1:12" x14ac:dyDescent="0.25">
      <c r="A19" s="2">
        <f t="shared" si="6"/>
        <v>17</v>
      </c>
      <c r="B19" s="4"/>
      <c r="C19" s="4"/>
      <c r="D19" s="5"/>
      <c r="E19" s="4"/>
      <c r="F19" s="6"/>
      <c r="G19" s="4"/>
      <c r="H19" s="6"/>
      <c r="I19" s="4"/>
      <c r="J19" s="6"/>
      <c r="K19" s="5"/>
      <c r="L19" s="6"/>
    </row>
    <row r="20" spans="1:12" x14ac:dyDescent="0.25">
      <c r="A20" s="2">
        <f t="shared" si="6"/>
        <v>18</v>
      </c>
      <c r="B20" s="4"/>
      <c r="C20" s="4"/>
      <c r="D20" s="5"/>
      <c r="E20" s="4"/>
      <c r="F20" s="6"/>
      <c r="G20" s="4"/>
      <c r="H20" s="6"/>
      <c r="I20" s="4"/>
      <c r="J20" s="6"/>
      <c r="K20" s="5"/>
      <c r="L20" s="6"/>
    </row>
    <row r="21" spans="1:12" x14ac:dyDescent="0.25">
      <c r="A21" s="2">
        <f t="shared" si="6"/>
        <v>19</v>
      </c>
      <c r="B21" s="4"/>
      <c r="C21" s="4"/>
      <c r="D21" s="5"/>
      <c r="E21" s="4"/>
      <c r="F21" s="6"/>
      <c r="G21" s="4"/>
      <c r="H21" s="6"/>
      <c r="I21" s="4"/>
      <c r="J21" s="6"/>
      <c r="K21" s="5"/>
      <c r="L21" s="6"/>
    </row>
    <row r="22" spans="1:12" x14ac:dyDescent="0.25">
      <c r="A22" s="2">
        <f t="shared" si="6"/>
        <v>20</v>
      </c>
      <c r="B22" s="4"/>
      <c r="C22" s="4"/>
      <c r="D22" s="5"/>
      <c r="E22" s="4"/>
      <c r="F22" s="6"/>
      <c r="G22" s="4"/>
      <c r="H22" s="6"/>
      <c r="I22" s="4"/>
      <c r="J22" s="6"/>
      <c r="K22" s="5"/>
      <c r="L22" s="6"/>
    </row>
    <row r="23" spans="1:12" x14ac:dyDescent="0.25">
      <c r="A23" s="2">
        <f t="shared" si="6"/>
        <v>21</v>
      </c>
      <c r="B23" s="4"/>
      <c r="C23" s="4"/>
      <c r="D23" s="5"/>
      <c r="E23" s="4"/>
      <c r="F23" s="6"/>
      <c r="G23" s="4"/>
      <c r="H23" s="6"/>
      <c r="I23" s="4"/>
      <c r="J23" s="6"/>
      <c r="K23" s="5"/>
      <c r="L23" s="6"/>
    </row>
    <row r="24" spans="1:12" x14ac:dyDescent="0.25">
      <c r="A24" s="2">
        <f t="shared" si="6"/>
        <v>22</v>
      </c>
      <c r="B24" s="4"/>
      <c r="C24" s="4"/>
      <c r="D24" s="5"/>
      <c r="E24" s="4"/>
      <c r="F24" s="6"/>
      <c r="G24" s="4"/>
      <c r="H24" s="6"/>
      <c r="I24" s="4"/>
      <c r="J24" s="6"/>
      <c r="K24" s="5"/>
      <c r="L24" s="6"/>
    </row>
    <row r="25" spans="1:12" x14ac:dyDescent="0.25">
      <c r="A25" s="2">
        <f t="shared" si="6"/>
        <v>23</v>
      </c>
      <c r="B25" s="4"/>
      <c r="C25" s="4"/>
      <c r="D25" s="5"/>
      <c r="E25" s="4"/>
      <c r="F25" s="6"/>
      <c r="G25" s="4"/>
      <c r="H25" s="6"/>
      <c r="I25" s="4"/>
      <c r="J25" s="6"/>
      <c r="K25" s="5"/>
      <c r="L25" s="6"/>
    </row>
    <row r="26" spans="1:12" x14ac:dyDescent="0.25">
      <c r="A26" s="2">
        <f t="shared" si="6"/>
        <v>24</v>
      </c>
      <c r="B26" s="4"/>
      <c r="C26" s="4"/>
      <c r="D26" s="5"/>
      <c r="E26" s="4"/>
      <c r="F26" s="6"/>
      <c r="G26" s="4"/>
      <c r="H26" s="6"/>
      <c r="I26" s="4"/>
      <c r="J26" s="6"/>
      <c r="K26" s="5"/>
      <c r="L26" s="6"/>
    </row>
    <row r="27" spans="1:12" x14ac:dyDescent="0.25">
      <c r="A27" s="2">
        <f t="shared" si="6"/>
        <v>25</v>
      </c>
      <c r="B27" s="4"/>
      <c r="C27" s="4"/>
      <c r="D27" s="5"/>
      <c r="E27" s="4"/>
      <c r="F27" s="6"/>
      <c r="G27" s="4"/>
      <c r="H27" s="6"/>
      <c r="I27" s="4"/>
      <c r="J27" s="6"/>
      <c r="K27" s="5"/>
      <c r="L27" s="6"/>
    </row>
    <row r="28" spans="1:12" x14ac:dyDescent="0.25">
      <c r="A28" s="2">
        <f t="shared" si="6"/>
        <v>26</v>
      </c>
      <c r="B28" s="4"/>
      <c r="C28" s="4"/>
      <c r="D28" s="5"/>
      <c r="E28" s="4"/>
      <c r="F28" s="6"/>
      <c r="G28" s="4"/>
      <c r="H28" s="6"/>
      <c r="I28" s="4"/>
      <c r="J28" s="6"/>
      <c r="K28" s="5"/>
      <c r="L28" s="6"/>
    </row>
    <row r="29" spans="1:12" x14ac:dyDescent="0.25">
      <c r="A29" s="2">
        <f t="shared" si="6"/>
        <v>27</v>
      </c>
      <c r="B29" s="4"/>
      <c r="C29" s="4"/>
      <c r="D29" s="5"/>
      <c r="E29" s="4"/>
      <c r="F29" s="6"/>
      <c r="G29" s="4"/>
      <c r="H29" s="6"/>
      <c r="I29" s="4"/>
      <c r="J29" s="6"/>
      <c r="K29" s="5"/>
      <c r="L29" s="6"/>
    </row>
    <row r="30" spans="1:12" x14ac:dyDescent="0.25">
      <c r="A30" s="2">
        <f t="shared" si="6"/>
        <v>28</v>
      </c>
      <c r="B30" s="4"/>
      <c r="C30" s="4"/>
      <c r="D30" s="5"/>
      <c r="E30" s="4"/>
      <c r="F30" s="6"/>
      <c r="G30" s="4"/>
      <c r="H30" s="6"/>
      <c r="I30" s="4"/>
      <c r="J30" s="6"/>
      <c r="K30" s="5"/>
      <c r="L30" s="6"/>
    </row>
    <row r="31" spans="1:12" x14ac:dyDescent="0.25">
      <c r="A31" s="2">
        <f t="shared" si="6"/>
        <v>29</v>
      </c>
      <c r="B31" s="4"/>
      <c r="C31" s="4"/>
      <c r="D31" s="5"/>
      <c r="E31" s="4"/>
      <c r="F31" s="6"/>
      <c r="G31" s="4"/>
      <c r="H31" s="6"/>
      <c r="I31" s="4"/>
      <c r="J31" s="6"/>
      <c r="K31" s="5"/>
      <c r="L31" s="6"/>
    </row>
    <row r="32" spans="1:12" x14ac:dyDescent="0.25">
      <c r="A32" s="2">
        <f t="shared" si="6"/>
        <v>30</v>
      </c>
      <c r="B32" s="4"/>
      <c r="C32" s="4"/>
      <c r="D32" s="5"/>
      <c r="E32" s="4"/>
      <c r="F32" s="6"/>
      <c r="G32" s="4"/>
      <c r="H32" s="6"/>
      <c r="I32" s="4"/>
      <c r="J32" s="6"/>
      <c r="K32" s="5"/>
      <c r="L32" s="6"/>
    </row>
    <row r="33" spans="1:12" x14ac:dyDescent="0.25">
      <c r="A33" s="2">
        <f t="shared" si="6"/>
        <v>31</v>
      </c>
      <c r="B33" s="4"/>
      <c r="C33" s="4"/>
      <c r="D33" s="5"/>
      <c r="E33" s="4"/>
      <c r="F33" s="6"/>
      <c r="G33" s="4"/>
      <c r="H33" s="6"/>
      <c r="I33" s="4"/>
      <c r="J33" s="6"/>
      <c r="K33" s="5"/>
      <c r="L33" s="6"/>
    </row>
    <row r="34" spans="1:12" x14ac:dyDescent="0.25">
      <c r="A34" s="2">
        <f t="shared" si="6"/>
        <v>32</v>
      </c>
      <c r="B34" s="4"/>
      <c r="C34" s="4"/>
      <c r="D34" s="5"/>
      <c r="E34" s="4"/>
      <c r="F34" s="6"/>
      <c r="G34" s="4"/>
      <c r="H34" s="6"/>
      <c r="I34" s="4"/>
      <c r="J34" s="6"/>
      <c r="K34" s="5"/>
      <c r="L34" s="6"/>
    </row>
    <row r="35" spans="1:12" x14ac:dyDescent="0.25">
      <c r="A35" s="2">
        <f t="shared" si="6"/>
        <v>33</v>
      </c>
      <c r="B35" s="4"/>
      <c r="C35" s="4"/>
      <c r="D35" s="5"/>
      <c r="E35" s="4"/>
      <c r="F35" s="6"/>
      <c r="G35" s="4"/>
      <c r="H35" s="6"/>
      <c r="I35" s="4"/>
      <c r="J35" s="6"/>
      <c r="K35" s="5"/>
      <c r="L35" s="6"/>
    </row>
    <row r="36" spans="1:12" x14ac:dyDescent="0.25">
      <c r="A36" s="2">
        <f t="shared" si="6"/>
        <v>34</v>
      </c>
      <c r="B36" s="4"/>
      <c r="C36" s="4"/>
      <c r="D36" s="5"/>
      <c r="E36" s="4"/>
      <c r="F36" s="6"/>
      <c r="G36" s="4"/>
      <c r="H36" s="6"/>
      <c r="I36" s="4"/>
      <c r="J36" s="6"/>
      <c r="K36" s="5"/>
      <c r="L36" s="6"/>
    </row>
    <row r="37" spans="1:12" x14ac:dyDescent="0.25">
      <c r="A37" s="2">
        <f t="shared" si="6"/>
        <v>35</v>
      </c>
      <c r="B37" s="4"/>
      <c r="C37" s="4"/>
      <c r="D37" s="5"/>
      <c r="E37" s="4"/>
      <c r="F37" s="6"/>
      <c r="G37" s="4"/>
      <c r="H37" s="6"/>
      <c r="I37" s="4"/>
      <c r="J37" s="6"/>
      <c r="K37" s="5"/>
      <c r="L37" s="6"/>
    </row>
    <row r="38" spans="1:12" x14ac:dyDescent="0.25">
      <c r="A38" s="2">
        <f t="shared" si="6"/>
        <v>36</v>
      </c>
      <c r="B38" s="4"/>
      <c r="C38" s="4"/>
      <c r="D38" s="5"/>
      <c r="E38" s="4"/>
      <c r="F38" s="6"/>
      <c r="G38" s="4"/>
      <c r="H38" s="6"/>
      <c r="I38" s="4"/>
      <c r="J38" s="6"/>
      <c r="K38" s="5"/>
      <c r="L38" s="6"/>
    </row>
    <row r="39" spans="1:12" x14ac:dyDescent="0.25">
      <c r="A39" s="2">
        <f t="shared" si="6"/>
        <v>37</v>
      </c>
      <c r="B39" s="4"/>
      <c r="C39" s="4"/>
      <c r="D39" s="5"/>
      <c r="E39" s="4"/>
      <c r="F39" s="6"/>
      <c r="G39" s="4"/>
      <c r="H39" s="6"/>
      <c r="I39" s="4"/>
      <c r="J39" s="6"/>
      <c r="K39" s="5"/>
      <c r="L39" s="6"/>
    </row>
    <row r="40" spans="1:12" x14ac:dyDescent="0.25">
      <c r="A40" s="2">
        <f t="shared" si="6"/>
        <v>38</v>
      </c>
      <c r="B40" s="4"/>
      <c r="C40" s="4"/>
      <c r="D40" s="5"/>
      <c r="E40" s="4"/>
      <c r="F40" s="6"/>
      <c r="G40" s="4"/>
      <c r="H40" s="6"/>
      <c r="I40" s="4"/>
      <c r="J40" s="6"/>
      <c r="K40" s="5"/>
      <c r="L40" s="6"/>
    </row>
    <row r="41" spans="1:12" x14ac:dyDescent="0.25">
      <c r="A41" s="2">
        <f t="shared" si="6"/>
        <v>39</v>
      </c>
      <c r="B41" s="4"/>
      <c r="C41" s="4"/>
      <c r="D41" s="5"/>
      <c r="E41" s="4"/>
      <c r="F41" s="6"/>
      <c r="G41" s="4"/>
      <c r="H41" s="6"/>
      <c r="I41" s="4"/>
      <c r="J41" s="6"/>
      <c r="K41" s="5"/>
      <c r="L41" s="6"/>
    </row>
    <row r="42" spans="1:12" x14ac:dyDescent="0.25">
      <c r="A42" s="2">
        <f t="shared" si="6"/>
        <v>40</v>
      </c>
      <c r="B42" s="4"/>
      <c r="C42" s="4"/>
      <c r="D42" s="5"/>
      <c r="E42" s="4"/>
      <c r="F42" s="6"/>
      <c r="G42" s="4"/>
      <c r="H42" s="6"/>
      <c r="I42" s="4"/>
      <c r="J42" s="6"/>
      <c r="K42" s="5"/>
      <c r="L42" s="6"/>
    </row>
    <row r="43" spans="1:12" x14ac:dyDescent="0.25">
      <c r="A43" s="2">
        <f t="shared" si="6"/>
        <v>41</v>
      </c>
      <c r="B43" s="4"/>
      <c r="C43" s="4"/>
      <c r="D43" s="5"/>
      <c r="E43" s="4"/>
      <c r="F43" s="6"/>
      <c r="G43" s="4"/>
      <c r="H43" s="6"/>
      <c r="I43" s="4"/>
      <c r="J43" s="6"/>
      <c r="K43" s="5"/>
      <c r="L43" s="6"/>
    </row>
    <row r="44" spans="1:12" x14ac:dyDescent="0.25">
      <c r="A44" s="2">
        <f t="shared" si="6"/>
        <v>42</v>
      </c>
      <c r="B44" s="4"/>
      <c r="C44" s="4"/>
      <c r="D44" s="5"/>
      <c r="E44" s="4"/>
      <c r="F44" s="6"/>
      <c r="G44" s="4"/>
      <c r="H44" s="6"/>
      <c r="I44" s="4"/>
      <c r="J44" s="6"/>
      <c r="K44" s="5"/>
      <c r="L44" s="6"/>
    </row>
    <row r="45" spans="1:12" x14ac:dyDescent="0.25">
      <c r="A45" s="2">
        <f t="shared" si="6"/>
        <v>43</v>
      </c>
      <c r="B45" s="4"/>
      <c r="C45" s="4"/>
      <c r="D45" s="5"/>
      <c r="E45" s="4"/>
      <c r="F45" s="6"/>
      <c r="G45" s="4"/>
      <c r="H45" s="6"/>
      <c r="I45" s="4"/>
      <c r="J45" s="6"/>
      <c r="K45" s="5"/>
      <c r="L45" s="6"/>
    </row>
    <row r="46" spans="1:12" x14ac:dyDescent="0.25">
      <c r="A46" s="2">
        <f t="shared" si="6"/>
        <v>44</v>
      </c>
      <c r="B46" s="4"/>
      <c r="C46" s="4"/>
      <c r="D46" s="5"/>
      <c r="E46" s="4"/>
      <c r="F46" s="6"/>
      <c r="G46" s="4"/>
      <c r="H46" s="6"/>
      <c r="I46" s="4"/>
      <c r="J46" s="6"/>
      <c r="K46" s="5"/>
      <c r="L46" s="6"/>
    </row>
    <row r="47" spans="1:12" x14ac:dyDescent="0.25">
      <c r="A47" s="2">
        <f t="shared" si="6"/>
        <v>45</v>
      </c>
      <c r="B47" s="4"/>
      <c r="C47" s="4"/>
      <c r="D47" s="5"/>
      <c r="E47" s="4"/>
      <c r="F47" s="6"/>
      <c r="G47" s="4"/>
      <c r="H47" s="6"/>
      <c r="I47" s="4"/>
      <c r="J47" s="6"/>
      <c r="K47" s="5"/>
      <c r="L47" s="6"/>
    </row>
    <row r="48" spans="1:12" x14ac:dyDescent="0.25">
      <c r="A48" s="2">
        <f t="shared" si="6"/>
        <v>46</v>
      </c>
      <c r="B48" s="4"/>
      <c r="C48" s="4"/>
      <c r="D48" s="5"/>
      <c r="E48" s="4"/>
      <c r="F48" s="6"/>
      <c r="G48" s="4"/>
      <c r="H48" s="6"/>
      <c r="I48" s="4"/>
      <c r="J48" s="6"/>
      <c r="K48" s="5"/>
      <c r="L48" s="6"/>
    </row>
    <row r="49" spans="1:12" x14ac:dyDescent="0.25">
      <c r="A49" s="2">
        <f t="shared" si="6"/>
        <v>47</v>
      </c>
      <c r="B49" s="4"/>
      <c r="C49" s="4"/>
      <c r="D49" s="5"/>
      <c r="E49" s="4"/>
      <c r="F49" s="6"/>
      <c r="G49" s="4"/>
      <c r="H49" s="6"/>
      <c r="I49" s="4"/>
      <c r="J49" s="6"/>
      <c r="K49" s="5"/>
      <c r="L49" s="6"/>
    </row>
    <row r="50" spans="1:12" x14ac:dyDescent="0.25">
      <c r="A50" s="2">
        <f t="shared" si="6"/>
        <v>48</v>
      </c>
      <c r="B50" s="4"/>
      <c r="C50" s="4"/>
      <c r="D50" s="5"/>
      <c r="E50" s="4"/>
      <c r="F50" s="6"/>
      <c r="G50" s="4"/>
      <c r="H50" s="6"/>
      <c r="I50" s="4"/>
      <c r="J50" s="6"/>
      <c r="K50" s="5"/>
      <c r="L50" s="6"/>
    </row>
    <row r="51" spans="1:12" x14ac:dyDescent="0.25">
      <c r="A51" s="2">
        <f t="shared" si="6"/>
        <v>49</v>
      </c>
      <c r="B51" s="4"/>
      <c r="C51" s="4"/>
      <c r="D51" s="5"/>
      <c r="E51" s="4"/>
      <c r="F51" s="6"/>
      <c r="G51" s="4"/>
      <c r="H51" s="6"/>
      <c r="I51" s="4"/>
      <c r="J51" s="6"/>
      <c r="K51" s="5"/>
      <c r="L51" s="6"/>
    </row>
    <row r="52" spans="1:12" x14ac:dyDescent="0.25">
      <c r="A52" s="2">
        <f t="shared" si="6"/>
        <v>50</v>
      </c>
      <c r="B52" s="4"/>
      <c r="C52" s="4"/>
      <c r="D52" s="5"/>
      <c r="E52" s="4"/>
      <c r="F52" s="6"/>
      <c r="G52" s="4"/>
      <c r="H52" s="6"/>
      <c r="I52" s="4"/>
      <c r="J52" s="6"/>
      <c r="K52" s="5"/>
      <c r="L52" s="6"/>
    </row>
    <row r="53" spans="1:12" x14ac:dyDescent="0.25">
      <c r="G53" s="1">
        <v>55</v>
      </c>
      <c r="I53" s="8">
        <f>MIN(I3:I52)</f>
        <v>60.33</v>
      </c>
    </row>
  </sheetData>
  <mergeCells count="8">
    <mergeCell ref="A1:A2"/>
    <mergeCell ref="B1:B2"/>
    <mergeCell ref="K1:K2"/>
    <mergeCell ref="L1:L2"/>
    <mergeCell ref="C1:D1"/>
    <mergeCell ref="E1:F1"/>
    <mergeCell ref="G1:H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120" zoomScaleNormal="120" workbookViewId="0">
      <selection activeCell="L8" sqref="L8"/>
    </sheetView>
  </sheetViews>
  <sheetFormatPr defaultColWidth="9.140625" defaultRowHeight="15" x14ac:dyDescent="0.25"/>
  <cols>
    <col min="1" max="1" width="6.85546875" style="1" customWidth="1"/>
    <col min="2" max="2" width="34.140625" style="1" customWidth="1"/>
    <col min="3" max="3" width="9.140625" style="1"/>
    <col min="4" max="4" width="9" style="1" customWidth="1"/>
    <col min="5" max="6" width="0.140625" style="1" hidden="1" customWidth="1"/>
    <col min="7" max="8" width="9.140625" style="1" hidden="1" customWidth="1"/>
    <col min="9" max="9" width="9.7109375" style="1" customWidth="1"/>
    <col min="10" max="16384" width="9.140625" style="1"/>
  </cols>
  <sheetData>
    <row r="1" spans="1:12" x14ac:dyDescent="0.25">
      <c r="A1" s="12" t="s">
        <v>0</v>
      </c>
      <c r="B1" s="12" t="s">
        <v>1</v>
      </c>
      <c r="C1" s="16" t="s">
        <v>2</v>
      </c>
      <c r="D1" s="16"/>
      <c r="E1" s="16" t="s">
        <v>3</v>
      </c>
      <c r="F1" s="16"/>
      <c r="G1" s="16" t="s">
        <v>15</v>
      </c>
      <c r="H1" s="16"/>
      <c r="I1" s="12" t="s">
        <v>14</v>
      </c>
      <c r="J1" s="12"/>
      <c r="K1" s="13" t="s">
        <v>6</v>
      </c>
      <c r="L1" s="18" t="s">
        <v>7</v>
      </c>
    </row>
    <row r="2" spans="1:12" x14ac:dyDescent="0.25">
      <c r="A2" s="12"/>
      <c r="B2" s="12"/>
      <c r="C2" s="2" t="s">
        <v>8</v>
      </c>
      <c r="D2" s="2" t="s">
        <v>9</v>
      </c>
      <c r="E2" s="2" t="s">
        <v>8</v>
      </c>
      <c r="F2" s="2" t="s">
        <v>9</v>
      </c>
      <c r="G2" s="2" t="s">
        <v>16</v>
      </c>
      <c r="H2" s="2" t="s">
        <v>9</v>
      </c>
      <c r="I2" s="2" t="s">
        <v>11</v>
      </c>
      <c r="J2" s="2" t="s">
        <v>9</v>
      </c>
      <c r="K2" s="13"/>
      <c r="L2" s="18"/>
    </row>
    <row r="3" spans="1:12" x14ac:dyDescent="0.25">
      <c r="A3" s="2">
        <v>1</v>
      </c>
      <c r="B3" s="3" t="s">
        <v>18</v>
      </c>
      <c r="C3" s="4">
        <v>10</v>
      </c>
      <c r="D3" s="5">
        <f>IF(C3&gt;0,50/28*C3,0)</f>
        <v>17.857142857142858</v>
      </c>
      <c r="E3" s="4" t="s">
        <v>12</v>
      </c>
      <c r="F3" s="6">
        <f>IF(E3="-",0,IF(E3&gt;-25,25*E3/10))</f>
        <v>0</v>
      </c>
      <c r="G3" s="4" t="s">
        <v>12</v>
      </c>
      <c r="H3" s="6">
        <f t="shared" ref="H3:H10" si="0">IF(G3="-",0,IF(G3&gt;0,25*G$53/G3))</f>
        <v>0</v>
      </c>
      <c r="I3" s="4">
        <v>46.3</v>
      </c>
      <c r="J3" s="5">
        <f>IF(I3="-",0,IF(I3&gt;0,50*I$53/I3))</f>
        <v>50</v>
      </c>
      <c r="K3" s="5">
        <f>D3+F3+H3+J3</f>
        <v>67.857142857142861</v>
      </c>
      <c r="L3" s="6">
        <f>_xlfn.RANK.EQ(K3,K$3:K$52)</f>
        <v>2</v>
      </c>
    </row>
    <row r="4" spans="1:12" x14ac:dyDescent="0.25">
      <c r="A4" s="2">
        <f>A3+1</f>
        <v>2</v>
      </c>
      <c r="B4" s="3" t="s">
        <v>19</v>
      </c>
      <c r="C4" s="4">
        <v>7</v>
      </c>
      <c r="D4" s="5">
        <f t="shared" ref="D4:D10" si="1">IF(C4&gt;0,50/28*C4,0)</f>
        <v>12.5</v>
      </c>
      <c r="E4" s="4" t="s">
        <v>12</v>
      </c>
      <c r="F4" s="6">
        <f t="shared" ref="F4:F10" si="2">IF(E4="-",0,IF(E4&gt;-25,25*E4/10))</f>
        <v>0</v>
      </c>
      <c r="G4" s="4" t="s">
        <v>12</v>
      </c>
      <c r="H4" s="6">
        <f t="shared" si="0"/>
        <v>0</v>
      </c>
      <c r="I4" s="4">
        <v>52.02</v>
      </c>
      <c r="J4" s="5">
        <f t="shared" ref="J4:J10" si="3">IF(I4="-",0,IF(I4&gt;0,50*I$53/I4))</f>
        <v>44.502114571318721</v>
      </c>
      <c r="K4" s="5">
        <f t="shared" ref="K4:K10" si="4">D4+F4+H4+J4</f>
        <v>57.002114571318721</v>
      </c>
      <c r="L4" s="6">
        <f t="shared" ref="L4:L10" si="5">_xlfn.RANK.EQ(K4,K$3:K$52)</f>
        <v>7</v>
      </c>
    </row>
    <row r="5" spans="1:12" x14ac:dyDescent="0.25">
      <c r="A5" s="2">
        <f t="shared" ref="A5:A52" si="6">A4+1</f>
        <v>3</v>
      </c>
      <c r="B5" s="9" t="s">
        <v>22</v>
      </c>
      <c r="C5" s="4">
        <v>22</v>
      </c>
      <c r="D5" s="5">
        <f t="shared" si="1"/>
        <v>39.285714285714285</v>
      </c>
      <c r="E5" s="4" t="s">
        <v>12</v>
      </c>
      <c r="F5" s="6">
        <f t="shared" si="2"/>
        <v>0</v>
      </c>
      <c r="G5" s="4" t="s">
        <v>12</v>
      </c>
      <c r="H5" s="6">
        <f t="shared" si="0"/>
        <v>0</v>
      </c>
      <c r="I5" s="4">
        <v>49.2</v>
      </c>
      <c r="J5" s="5">
        <f t="shared" si="3"/>
        <v>47.052845528455279</v>
      </c>
      <c r="K5" s="5">
        <f t="shared" si="4"/>
        <v>86.338559814169571</v>
      </c>
      <c r="L5" s="6">
        <f t="shared" si="5"/>
        <v>1</v>
      </c>
    </row>
    <row r="6" spans="1:12" x14ac:dyDescent="0.25">
      <c r="A6" s="2">
        <f t="shared" si="6"/>
        <v>4</v>
      </c>
      <c r="B6" s="9" t="s">
        <v>52</v>
      </c>
      <c r="C6" s="4">
        <v>10</v>
      </c>
      <c r="D6" s="5">
        <f t="shared" si="1"/>
        <v>17.857142857142858</v>
      </c>
      <c r="E6" s="4" t="s">
        <v>12</v>
      </c>
      <c r="F6" s="6">
        <f t="shared" si="2"/>
        <v>0</v>
      </c>
      <c r="G6" s="4" t="s">
        <v>12</v>
      </c>
      <c r="H6" s="6">
        <f t="shared" si="0"/>
        <v>0</v>
      </c>
      <c r="I6" s="4">
        <v>55.51</v>
      </c>
      <c r="J6" s="5">
        <f t="shared" si="3"/>
        <v>41.704197441902359</v>
      </c>
      <c r="K6" s="5">
        <f t="shared" si="4"/>
        <v>59.561340299045213</v>
      </c>
      <c r="L6" s="6">
        <f t="shared" si="5"/>
        <v>5</v>
      </c>
    </row>
    <row r="7" spans="1:12" x14ac:dyDescent="0.25">
      <c r="A7" s="2">
        <f t="shared" si="6"/>
        <v>5</v>
      </c>
      <c r="B7" s="9" t="s">
        <v>27</v>
      </c>
      <c r="C7" s="4">
        <v>11</v>
      </c>
      <c r="D7" s="5">
        <f t="shared" si="1"/>
        <v>19.642857142857142</v>
      </c>
      <c r="E7" s="4" t="s">
        <v>12</v>
      </c>
      <c r="F7" s="6">
        <f t="shared" si="2"/>
        <v>0</v>
      </c>
      <c r="G7" s="4" t="s">
        <v>12</v>
      </c>
      <c r="H7" s="6">
        <f t="shared" si="0"/>
        <v>0</v>
      </c>
      <c r="I7" s="4">
        <v>60.94</v>
      </c>
      <c r="J7" s="5">
        <f t="shared" si="3"/>
        <v>37.988185100098455</v>
      </c>
      <c r="K7" s="5">
        <f t="shared" si="4"/>
        <v>57.631042242955601</v>
      </c>
      <c r="L7" s="6">
        <f t="shared" si="5"/>
        <v>6</v>
      </c>
    </row>
    <row r="8" spans="1:12" x14ac:dyDescent="0.25">
      <c r="A8" s="2">
        <f t="shared" si="6"/>
        <v>6</v>
      </c>
      <c r="B8" s="9" t="s">
        <v>28</v>
      </c>
      <c r="C8" s="4">
        <v>8</v>
      </c>
      <c r="D8" s="5">
        <f t="shared" si="1"/>
        <v>14.285714285714286</v>
      </c>
      <c r="E8" s="4" t="s">
        <v>12</v>
      </c>
      <c r="F8" s="6">
        <f t="shared" si="2"/>
        <v>0</v>
      </c>
      <c r="G8" s="4" t="s">
        <v>12</v>
      </c>
      <c r="H8" s="6">
        <f t="shared" si="0"/>
        <v>0</v>
      </c>
      <c r="I8" s="4">
        <v>48.81</v>
      </c>
      <c r="J8" s="5">
        <f t="shared" si="3"/>
        <v>47.428805572628555</v>
      </c>
      <c r="K8" s="5">
        <f t="shared" si="4"/>
        <v>61.71451985834284</v>
      </c>
      <c r="L8" s="6">
        <f t="shared" si="5"/>
        <v>3</v>
      </c>
    </row>
    <row r="9" spans="1:12" x14ac:dyDescent="0.25">
      <c r="A9" s="2">
        <f t="shared" si="6"/>
        <v>7</v>
      </c>
      <c r="B9" s="10" t="s">
        <v>51</v>
      </c>
      <c r="C9" s="4">
        <v>13</v>
      </c>
      <c r="D9" s="5">
        <f t="shared" si="1"/>
        <v>23.214285714285715</v>
      </c>
      <c r="E9" s="4" t="s">
        <v>12</v>
      </c>
      <c r="F9" s="6">
        <f t="shared" si="2"/>
        <v>0</v>
      </c>
      <c r="G9" s="4" t="s">
        <v>12</v>
      </c>
      <c r="H9" s="6">
        <f t="shared" si="0"/>
        <v>0</v>
      </c>
      <c r="I9" s="4">
        <v>73.08</v>
      </c>
      <c r="J9" s="5">
        <f t="shared" si="3"/>
        <v>31.677613574165299</v>
      </c>
      <c r="K9" s="5">
        <f t="shared" si="4"/>
        <v>54.891899288451015</v>
      </c>
      <c r="L9" s="6">
        <f t="shared" si="5"/>
        <v>8</v>
      </c>
    </row>
    <row r="10" spans="1:12" x14ac:dyDescent="0.25">
      <c r="A10" s="2">
        <f t="shared" si="6"/>
        <v>8</v>
      </c>
      <c r="B10" s="11" t="s">
        <v>50</v>
      </c>
      <c r="C10" s="4">
        <v>7</v>
      </c>
      <c r="D10" s="5">
        <f t="shared" si="1"/>
        <v>12.5</v>
      </c>
      <c r="E10" s="4" t="s">
        <v>12</v>
      </c>
      <c r="F10" s="6">
        <f t="shared" si="2"/>
        <v>0</v>
      </c>
      <c r="G10" s="4" t="s">
        <v>12</v>
      </c>
      <c r="H10" s="6">
        <f t="shared" si="0"/>
        <v>0</v>
      </c>
      <c r="I10" s="4">
        <v>47.06</v>
      </c>
      <c r="J10" s="5">
        <f t="shared" si="3"/>
        <v>49.192520186995324</v>
      </c>
      <c r="K10" s="5">
        <f t="shared" si="4"/>
        <v>61.692520186995324</v>
      </c>
      <c r="L10" s="6">
        <f t="shared" si="5"/>
        <v>4</v>
      </c>
    </row>
    <row r="11" spans="1:12" x14ac:dyDescent="0.25">
      <c r="A11" s="2">
        <f t="shared" si="6"/>
        <v>9</v>
      </c>
      <c r="B11" s="4"/>
      <c r="C11" s="4"/>
      <c r="D11" s="5"/>
      <c r="E11" s="4"/>
      <c r="F11" s="6"/>
      <c r="G11" s="4"/>
      <c r="H11" s="6"/>
      <c r="I11" s="4"/>
      <c r="J11" s="5"/>
      <c r="K11" s="5"/>
      <c r="L11" s="6"/>
    </row>
    <row r="12" spans="1:12" x14ac:dyDescent="0.25">
      <c r="A12" s="2">
        <f t="shared" si="6"/>
        <v>10</v>
      </c>
      <c r="B12" s="4"/>
      <c r="C12" s="4"/>
      <c r="D12" s="5"/>
      <c r="E12" s="4"/>
      <c r="F12" s="6"/>
      <c r="G12" s="4"/>
      <c r="H12" s="6"/>
      <c r="I12" s="4"/>
      <c r="J12" s="5"/>
      <c r="K12" s="5"/>
      <c r="L12" s="6"/>
    </row>
    <row r="13" spans="1:12" x14ac:dyDescent="0.25">
      <c r="A13" s="2">
        <f t="shared" si="6"/>
        <v>11</v>
      </c>
      <c r="B13" s="4"/>
      <c r="C13" s="4"/>
      <c r="D13" s="5"/>
      <c r="E13" s="4"/>
      <c r="F13" s="6"/>
      <c r="G13" s="4"/>
      <c r="H13" s="6"/>
      <c r="I13" s="4"/>
      <c r="J13" s="5"/>
      <c r="K13" s="5"/>
      <c r="L13" s="6"/>
    </row>
    <row r="14" spans="1:12" x14ac:dyDescent="0.25">
      <c r="A14" s="2">
        <f t="shared" si="6"/>
        <v>12</v>
      </c>
      <c r="B14" s="4"/>
      <c r="C14" s="4"/>
      <c r="D14" s="5"/>
      <c r="E14" s="4"/>
      <c r="F14" s="6"/>
      <c r="G14" s="4"/>
      <c r="H14" s="6"/>
      <c r="I14" s="4"/>
      <c r="J14" s="5"/>
      <c r="K14" s="5"/>
      <c r="L14" s="6"/>
    </row>
    <row r="15" spans="1:12" x14ac:dyDescent="0.25">
      <c r="A15" s="2">
        <f t="shared" si="6"/>
        <v>13</v>
      </c>
      <c r="B15" s="4"/>
      <c r="C15" s="4"/>
      <c r="D15" s="5"/>
      <c r="E15" s="4"/>
      <c r="F15" s="6"/>
      <c r="G15" s="4"/>
      <c r="H15" s="6"/>
      <c r="I15" s="4"/>
      <c r="J15" s="5"/>
      <c r="K15" s="5"/>
      <c r="L15" s="6"/>
    </row>
    <row r="16" spans="1:12" x14ac:dyDescent="0.25">
      <c r="A16" s="2">
        <f t="shared" si="6"/>
        <v>14</v>
      </c>
      <c r="B16" s="4"/>
      <c r="C16" s="4"/>
      <c r="D16" s="5"/>
      <c r="E16" s="4"/>
      <c r="F16" s="6"/>
      <c r="G16" s="4"/>
      <c r="H16" s="6"/>
      <c r="I16" s="4"/>
      <c r="J16" s="5"/>
      <c r="K16" s="5"/>
      <c r="L16" s="6"/>
    </row>
    <row r="17" spans="1:12" x14ac:dyDescent="0.25">
      <c r="A17" s="2">
        <f t="shared" si="6"/>
        <v>15</v>
      </c>
      <c r="B17" s="4"/>
      <c r="C17" s="4"/>
      <c r="D17" s="5"/>
      <c r="E17" s="4"/>
      <c r="F17" s="6"/>
      <c r="G17" s="4"/>
      <c r="H17" s="6"/>
      <c r="I17" s="4"/>
      <c r="J17" s="5"/>
      <c r="K17" s="5"/>
      <c r="L17" s="6"/>
    </row>
    <row r="18" spans="1:12" x14ac:dyDescent="0.25">
      <c r="A18" s="2">
        <f t="shared" si="6"/>
        <v>16</v>
      </c>
      <c r="B18" s="4"/>
      <c r="C18" s="4"/>
      <c r="D18" s="5"/>
      <c r="E18" s="4"/>
      <c r="F18" s="6"/>
      <c r="G18" s="4"/>
      <c r="H18" s="6"/>
      <c r="I18" s="4"/>
      <c r="J18" s="5"/>
      <c r="K18" s="5"/>
      <c r="L18" s="6"/>
    </row>
    <row r="19" spans="1:12" x14ac:dyDescent="0.25">
      <c r="A19" s="2">
        <f t="shared" si="6"/>
        <v>17</v>
      </c>
      <c r="B19" s="4"/>
      <c r="C19" s="4"/>
      <c r="D19" s="5"/>
      <c r="E19" s="4"/>
      <c r="F19" s="6"/>
      <c r="G19" s="4"/>
      <c r="H19" s="6"/>
      <c r="I19" s="4"/>
      <c r="J19" s="5"/>
      <c r="K19" s="5"/>
      <c r="L19" s="6"/>
    </row>
    <row r="20" spans="1:12" x14ac:dyDescent="0.25">
      <c r="A20" s="2">
        <f t="shared" si="6"/>
        <v>18</v>
      </c>
      <c r="B20" s="4"/>
      <c r="C20" s="4"/>
      <c r="D20" s="5"/>
      <c r="E20" s="4"/>
      <c r="F20" s="6"/>
      <c r="G20" s="4"/>
      <c r="H20" s="6"/>
      <c r="I20" s="4"/>
      <c r="J20" s="5"/>
      <c r="K20" s="5"/>
      <c r="L20" s="6"/>
    </row>
    <row r="21" spans="1:12" x14ac:dyDescent="0.25">
      <c r="A21" s="2">
        <f t="shared" si="6"/>
        <v>19</v>
      </c>
      <c r="B21" s="4"/>
      <c r="C21" s="4"/>
      <c r="D21" s="5"/>
      <c r="E21" s="4"/>
      <c r="F21" s="6"/>
      <c r="G21" s="4"/>
      <c r="H21" s="6"/>
      <c r="I21" s="4"/>
      <c r="J21" s="5"/>
      <c r="K21" s="5"/>
      <c r="L21" s="6"/>
    </row>
    <row r="22" spans="1:12" x14ac:dyDescent="0.25">
      <c r="A22" s="2">
        <f t="shared" si="6"/>
        <v>20</v>
      </c>
      <c r="B22" s="4"/>
      <c r="C22" s="4"/>
      <c r="D22" s="5"/>
      <c r="E22" s="4"/>
      <c r="F22" s="6"/>
      <c r="G22" s="4"/>
      <c r="H22" s="6"/>
      <c r="I22" s="4"/>
      <c r="J22" s="5"/>
      <c r="K22" s="5"/>
      <c r="L22" s="6"/>
    </row>
    <row r="23" spans="1:12" x14ac:dyDescent="0.25">
      <c r="A23" s="2">
        <f t="shared" si="6"/>
        <v>21</v>
      </c>
      <c r="B23" s="4"/>
      <c r="C23" s="4"/>
      <c r="D23" s="5"/>
      <c r="E23" s="4"/>
      <c r="F23" s="6"/>
      <c r="G23" s="4"/>
      <c r="H23" s="6"/>
      <c r="I23" s="4"/>
      <c r="J23" s="5"/>
      <c r="K23" s="5"/>
      <c r="L23" s="6"/>
    </row>
    <row r="24" spans="1:12" x14ac:dyDescent="0.25">
      <c r="A24" s="2">
        <f t="shared" si="6"/>
        <v>22</v>
      </c>
      <c r="B24" s="4"/>
      <c r="C24" s="4"/>
      <c r="D24" s="5"/>
      <c r="E24" s="4"/>
      <c r="F24" s="6"/>
      <c r="G24" s="4"/>
      <c r="H24" s="6"/>
      <c r="I24" s="4"/>
      <c r="J24" s="5"/>
      <c r="K24" s="5"/>
      <c r="L24" s="6"/>
    </row>
    <row r="25" spans="1:12" x14ac:dyDescent="0.25">
      <c r="A25" s="2">
        <f t="shared" si="6"/>
        <v>23</v>
      </c>
      <c r="B25" s="4"/>
      <c r="C25" s="4"/>
      <c r="D25" s="5"/>
      <c r="E25" s="4"/>
      <c r="F25" s="6"/>
      <c r="G25" s="4"/>
      <c r="H25" s="6"/>
      <c r="I25" s="4"/>
      <c r="J25" s="5"/>
      <c r="K25" s="5"/>
      <c r="L25" s="6"/>
    </row>
    <row r="26" spans="1:12" x14ac:dyDescent="0.25">
      <c r="A26" s="2">
        <f t="shared" si="6"/>
        <v>24</v>
      </c>
      <c r="B26" s="4"/>
      <c r="C26" s="4"/>
      <c r="D26" s="5"/>
      <c r="E26" s="4"/>
      <c r="F26" s="6"/>
      <c r="G26" s="4"/>
      <c r="H26" s="6"/>
      <c r="I26" s="4"/>
      <c r="J26" s="5"/>
      <c r="K26" s="5"/>
      <c r="L26" s="6"/>
    </row>
    <row r="27" spans="1:12" x14ac:dyDescent="0.25">
      <c r="A27" s="2">
        <f t="shared" si="6"/>
        <v>25</v>
      </c>
      <c r="B27" s="4"/>
      <c r="C27" s="4"/>
      <c r="D27" s="5"/>
      <c r="E27" s="4"/>
      <c r="F27" s="6"/>
      <c r="G27" s="4"/>
      <c r="H27" s="6"/>
      <c r="I27" s="4"/>
      <c r="J27" s="5"/>
      <c r="K27" s="5"/>
      <c r="L27" s="6"/>
    </row>
    <row r="28" spans="1:12" x14ac:dyDescent="0.25">
      <c r="A28" s="2">
        <f t="shared" si="6"/>
        <v>26</v>
      </c>
      <c r="B28" s="4"/>
      <c r="C28" s="4"/>
      <c r="D28" s="5"/>
      <c r="E28" s="4"/>
      <c r="F28" s="6"/>
      <c r="G28" s="4"/>
      <c r="H28" s="6"/>
      <c r="I28" s="4"/>
      <c r="J28" s="5"/>
      <c r="K28" s="5"/>
      <c r="L28" s="6"/>
    </row>
    <row r="29" spans="1:12" x14ac:dyDescent="0.25">
      <c r="A29" s="2">
        <f t="shared" si="6"/>
        <v>27</v>
      </c>
      <c r="B29" s="4"/>
      <c r="C29" s="4"/>
      <c r="D29" s="5"/>
      <c r="E29" s="4"/>
      <c r="F29" s="6"/>
      <c r="G29" s="4"/>
      <c r="H29" s="6"/>
      <c r="I29" s="4"/>
      <c r="J29" s="5"/>
      <c r="K29" s="5"/>
      <c r="L29" s="6"/>
    </row>
    <row r="30" spans="1:12" x14ac:dyDescent="0.25">
      <c r="A30" s="2">
        <f t="shared" si="6"/>
        <v>28</v>
      </c>
      <c r="B30" s="4"/>
      <c r="C30" s="4"/>
      <c r="D30" s="5"/>
      <c r="E30" s="4"/>
      <c r="F30" s="6"/>
      <c r="G30" s="4"/>
      <c r="H30" s="6"/>
      <c r="I30" s="4"/>
      <c r="J30" s="5"/>
      <c r="K30" s="5"/>
      <c r="L30" s="6"/>
    </row>
    <row r="31" spans="1:12" x14ac:dyDescent="0.25">
      <c r="A31" s="2">
        <f t="shared" si="6"/>
        <v>29</v>
      </c>
      <c r="B31" s="4"/>
      <c r="C31" s="4"/>
      <c r="D31" s="5"/>
      <c r="E31" s="4"/>
      <c r="F31" s="6"/>
      <c r="G31" s="4"/>
      <c r="H31" s="6"/>
      <c r="I31" s="4"/>
      <c r="J31" s="5"/>
      <c r="K31" s="5"/>
      <c r="L31" s="6"/>
    </row>
    <row r="32" spans="1:12" x14ac:dyDescent="0.25">
      <c r="A32" s="2">
        <f t="shared" si="6"/>
        <v>30</v>
      </c>
      <c r="B32" s="4"/>
      <c r="C32" s="4"/>
      <c r="D32" s="5"/>
      <c r="E32" s="4"/>
      <c r="F32" s="6"/>
      <c r="G32" s="4"/>
      <c r="H32" s="6"/>
      <c r="I32" s="4"/>
      <c r="J32" s="5"/>
      <c r="K32" s="5"/>
      <c r="L32" s="6"/>
    </row>
    <row r="33" spans="1:12" x14ac:dyDescent="0.25">
      <c r="A33" s="2">
        <f t="shared" si="6"/>
        <v>31</v>
      </c>
      <c r="B33" s="4"/>
      <c r="C33" s="4"/>
      <c r="D33" s="5"/>
      <c r="E33" s="4"/>
      <c r="F33" s="6"/>
      <c r="G33" s="4"/>
      <c r="H33" s="6"/>
      <c r="I33" s="4"/>
      <c r="J33" s="5"/>
      <c r="K33" s="5"/>
      <c r="L33" s="6"/>
    </row>
    <row r="34" spans="1:12" x14ac:dyDescent="0.25">
      <c r="A34" s="2">
        <f t="shared" si="6"/>
        <v>32</v>
      </c>
      <c r="B34" s="4"/>
      <c r="C34" s="4"/>
      <c r="D34" s="5"/>
      <c r="E34" s="4"/>
      <c r="F34" s="6"/>
      <c r="G34" s="4"/>
      <c r="H34" s="6"/>
      <c r="I34" s="4"/>
      <c r="J34" s="5"/>
      <c r="K34" s="5"/>
      <c r="L34" s="6"/>
    </row>
    <row r="35" spans="1:12" x14ac:dyDescent="0.25">
      <c r="A35" s="2">
        <f t="shared" si="6"/>
        <v>33</v>
      </c>
      <c r="B35" s="4"/>
      <c r="C35" s="4"/>
      <c r="D35" s="5"/>
      <c r="E35" s="4"/>
      <c r="F35" s="6"/>
      <c r="G35" s="4"/>
      <c r="H35" s="6"/>
      <c r="I35" s="4"/>
      <c r="J35" s="5"/>
      <c r="K35" s="5"/>
      <c r="L35" s="6"/>
    </row>
    <row r="36" spans="1:12" x14ac:dyDescent="0.25">
      <c r="A36" s="2">
        <f t="shared" si="6"/>
        <v>34</v>
      </c>
      <c r="B36" s="4"/>
      <c r="C36" s="4"/>
      <c r="D36" s="5"/>
      <c r="E36" s="4"/>
      <c r="F36" s="6"/>
      <c r="G36" s="4"/>
      <c r="H36" s="6"/>
      <c r="I36" s="4"/>
      <c r="J36" s="5"/>
      <c r="K36" s="5"/>
      <c r="L36" s="6"/>
    </row>
    <row r="37" spans="1:12" x14ac:dyDescent="0.25">
      <c r="A37" s="2">
        <f t="shared" si="6"/>
        <v>35</v>
      </c>
      <c r="B37" s="4"/>
      <c r="C37" s="4"/>
      <c r="D37" s="5"/>
      <c r="E37" s="4"/>
      <c r="F37" s="6"/>
      <c r="G37" s="4"/>
      <c r="H37" s="6"/>
      <c r="I37" s="4"/>
      <c r="J37" s="5"/>
      <c r="K37" s="5"/>
      <c r="L37" s="6"/>
    </row>
    <row r="38" spans="1:12" x14ac:dyDescent="0.25">
      <c r="A38" s="2">
        <f t="shared" si="6"/>
        <v>36</v>
      </c>
      <c r="B38" s="4"/>
      <c r="C38" s="4"/>
      <c r="D38" s="5"/>
      <c r="E38" s="4"/>
      <c r="F38" s="6"/>
      <c r="G38" s="4"/>
      <c r="H38" s="6"/>
      <c r="I38" s="4"/>
      <c r="J38" s="5"/>
      <c r="K38" s="5"/>
      <c r="L38" s="6"/>
    </row>
    <row r="39" spans="1:12" x14ac:dyDescent="0.25">
      <c r="A39" s="2">
        <f t="shared" si="6"/>
        <v>37</v>
      </c>
      <c r="B39" s="4"/>
      <c r="C39" s="4"/>
      <c r="D39" s="5"/>
      <c r="E39" s="4"/>
      <c r="F39" s="6"/>
      <c r="G39" s="4"/>
      <c r="H39" s="6"/>
      <c r="I39" s="4"/>
      <c r="J39" s="5"/>
      <c r="K39" s="5"/>
      <c r="L39" s="6"/>
    </row>
    <row r="40" spans="1:12" x14ac:dyDescent="0.25">
      <c r="A40" s="2">
        <f t="shared" si="6"/>
        <v>38</v>
      </c>
      <c r="B40" s="4"/>
      <c r="C40" s="4"/>
      <c r="D40" s="5"/>
      <c r="E40" s="4"/>
      <c r="F40" s="6"/>
      <c r="G40" s="4"/>
      <c r="H40" s="6"/>
      <c r="I40" s="4"/>
      <c r="J40" s="5"/>
      <c r="K40" s="5"/>
      <c r="L40" s="6"/>
    </row>
    <row r="41" spans="1:12" x14ac:dyDescent="0.25">
      <c r="A41" s="2">
        <f t="shared" si="6"/>
        <v>39</v>
      </c>
      <c r="B41" s="4"/>
      <c r="C41" s="4"/>
      <c r="D41" s="5"/>
      <c r="E41" s="4"/>
      <c r="F41" s="6"/>
      <c r="G41" s="4"/>
      <c r="H41" s="6"/>
      <c r="I41" s="4"/>
      <c r="J41" s="5"/>
      <c r="K41" s="5"/>
      <c r="L41" s="6"/>
    </row>
    <row r="42" spans="1:12" x14ac:dyDescent="0.25">
      <c r="A42" s="2">
        <f t="shared" si="6"/>
        <v>40</v>
      </c>
      <c r="B42" s="4"/>
      <c r="C42" s="4"/>
      <c r="D42" s="5"/>
      <c r="E42" s="4"/>
      <c r="F42" s="6"/>
      <c r="G42" s="4"/>
      <c r="H42" s="6"/>
      <c r="I42" s="4"/>
      <c r="J42" s="5"/>
      <c r="K42" s="5"/>
      <c r="L42" s="6"/>
    </row>
    <row r="43" spans="1:12" x14ac:dyDescent="0.25">
      <c r="A43" s="2">
        <f t="shared" si="6"/>
        <v>41</v>
      </c>
      <c r="B43" s="4"/>
      <c r="C43" s="4"/>
      <c r="D43" s="5"/>
      <c r="E43" s="4"/>
      <c r="F43" s="6"/>
      <c r="G43" s="4"/>
      <c r="H43" s="6"/>
      <c r="I43" s="4"/>
      <c r="J43" s="5"/>
      <c r="K43" s="5"/>
      <c r="L43" s="6"/>
    </row>
    <row r="44" spans="1:12" x14ac:dyDescent="0.25">
      <c r="A44" s="2">
        <f t="shared" si="6"/>
        <v>42</v>
      </c>
      <c r="B44" s="4"/>
      <c r="C44" s="4"/>
      <c r="D44" s="5"/>
      <c r="E44" s="4"/>
      <c r="F44" s="6"/>
      <c r="G44" s="4"/>
      <c r="H44" s="6"/>
      <c r="I44" s="4"/>
      <c r="J44" s="5"/>
      <c r="K44" s="5"/>
      <c r="L44" s="6"/>
    </row>
    <row r="45" spans="1:12" x14ac:dyDescent="0.25">
      <c r="A45" s="2">
        <f t="shared" si="6"/>
        <v>43</v>
      </c>
      <c r="B45" s="4"/>
      <c r="C45" s="4"/>
      <c r="D45" s="5"/>
      <c r="E45" s="4"/>
      <c r="F45" s="6"/>
      <c r="G45" s="4"/>
      <c r="H45" s="6"/>
      <c r="I45" s="4"/>
      <c r="J45" s="5"/>
      <c r="K45" s="5"/>
      <c r="L45" s="6"/>
    </row>
    <row r="46" spans="1:12" x14ac:dyDescent="0.25">
      <c r="A46" s="2">
        <f t="shared" si="6"/>
        <v>44</v>
      </c>
      <c r="B46" s="4"/>
      <c r="C46" s="4"/>
      <c r="D46" s="5"/>
      <c r="E46" s="4"/>
      <c r="F46" s="6"/>
      <c r="G46" s="4"/>
      <c r="H46" s="6"/>
      <c r="I46" s="4"/>
      <c r="J46" s="5"/>
      <c r="K46" s="5"/>
      <c r="L46" s="6"/>
    </row>
    <row r="47" spans="1:12" x14ac:dyDescent="0.25">
      <c r="A47" s="2">
        <f t="shared" si="6"/>
        <v>45</v>
      </c>
      <c r="B47" s="4"/>
      <c r="C47" s="4"/>
      <c r="D47" s="5"/>
      <c r="E47" s="4"/>
      <c r="F47" s="6"/>
      <c r="G47" s="4"/>
      <c r="H47" s="6"/>
      <c r="I47" s="4"/>
      <c r="J47" s="5"/>
      <c r="K47" s="5"/>
      <c r="L47" s="6"/>
    </row>
    <row r="48" spans="1:12" x14ac:dyDescent="0.25">
      <c r="A48" s="2">
        <f t="shared" si="6"/>
        <v>46</v>
      </c>
      <c r="B48" s="4"/>
      <c r="C48" s="4"/>
      <c r="D48" s="5"/>
      <c r="E48" s="4"/>
      <c r="F48" s="6"/>
      <c r="G48" s="4"/>
      <c r="H48" s="6"/>
      <c r="I48" s="4"/>
      <c r="J48" s="5"/>
      <c r="K48" s="5"/>
      <c r="L48" s="6"/>
    </row>
    <row r="49" spans="1:12" x14ac:dyDescent="0.25">
      <c r="A49" s="2">
        <f t="shared" si="6"/>
        <v>47</v>
      </c>
      <c r="B49" s="4"/>
      <c r="C49" s="4"/>
      <c r="D49" s="5"/>
      <c r="E49" s="4"/>
      <c r="F49" s="6"/>
      <c r="G49" s="4"/>
      <c r="H49" s="6"/>
      <c r="I49" s="4"/>
      <c r="J49" s="5"/>
      <c r="K49" s="5"/>
      <c r="L49" s="6"/>
    </row>
    <row r="50" spans="1:12" x14ac:dyDescent="0.25">
      <c r="A50" s="2">
        <f t="shared" si="6"/>
        <v>48</v>
      </c>
      <c r="B50" s="4"/>
      <c r="C50" s="4"/>
      <c r="D50" s="5"/>
      <c r="E50" s="4"/>
      <c r="F50" s="6"/>
      <c r="G50" s="4"/>
      <c r="H50" s="6"/>
      <c r="I50" s="4"/>
      <c r="J50" s="5"/>
      <c r="K50" s="5"/>
      <c r="L50" s="6"/>
    </row>
    <row r="51" spans="1:12" x14ac:dyDescent="0.25">
      <c r="A51" s="2">
        <f t="shared" si="6"/>
        <v>49</v>
      </c>
      <c r="B51" s="4"/>
      <c r="C51" s="4"/>
      <c r="D51" s="5"/>
      <c r="E51" s="4"/>
      <c r="F51" s="6"/>
      <c r="G51" s="4"/>
      <c r="H51" s="6"/>
      <c r="I51" s="4"/>
      <c r="J51" s="5"/>
      <c r="K51" s="5"/>
      <c r="L51" s="6"/>
    </row>
    <row r="52" spans="1:12" x14ac:dyDescent="0.25">
      <c r="A52" s="2">
        <f t="shared" si="6"/>
        <v>50</v>
      </c>
      <c r="B52" s="4"/>
      <c r="C52" s="4"/>
      <c r="D52" s="5"/>
      <c r="E52" s="4"/>
      <c r="F52" s="6"/>
      <c r="G52" s="4"/>
      <c r="H52" s="6"/>
      <c r="I52" s="4"/>
      <c r="J52" s="5"/>
      <c r="K52" s="5"/>
      <c r="L52" s="6"/>
    </row>
    <row r="53" spans="1:12" x14ac:dyDescent="0.25">
      <c r="G53" s="8">
        <f>MIN(G3:G52)</f>
        <v>0</v>
      </c>
      <c r="I53" s="8">
        <f>MIN(I3:I52)</f>
        <v>46.3</v>
      </c>
    </row>
  </sheetData>
  <mergeCells count="8">
    <mergeCell ref="A1:A2"/>
    <mergeCell ref="B1:B2"/>
    <mergeCell ref="K1:K2"/>
    <mergeCell ref="L1:L2"/>
    <mergeCell ref="C1:D1"/>
    <mergeCell ref="E1:F1"/>
    <mergeCell ref="G1:H1"/>
    <mergeCell ref="I1:J1"/>
  </mergeCells>
  <pageMargins left="0.69930555555555596" right="0.69930555555555596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selection activeCell="B5" sqref="B5:B8"/>
    </sheetView>
  </sheetViews>
  <sheetFormatPr defaultColWidth="9.140625" defaultRowHeight="15" x14ac:dyDescent="0.25"/>
  <cols>
    <col min="1" max="1" width="9.140625" style="1"/>
    <col min="2" max="2" width="34.140625" style="1" customWidth="1"/>
    <col min="3" max="4" width="9.140625" style="1"/>
    <col min="5" max="5" width="0.28515625" style="1" hidden="1" customWidth="1"/>
    <col min="6" max="6" width="9.140625" style="1" hidden="1" customWidth="1"/>
    <col min="7" max="7" width="9" style="1" hidden="1" customWidth="1"/>
    <col min="8" max="8" width="9.140625" style="1" hidden="1" customWidth="1"/>
    <col min="9" max="9" width="10.5703125" style="1" customWidth="1"/>
    <col min="10" max="16384" width="9.140625" style="1"/>
  </cols>
  <sheetData>
    <row r="1" spans="1:12" ht="15" customHeight="1" x14ac:dyDescent="0.25">
      <c r="A1" s="12" t="s">
        <v>0</v>
      </c>
      <c r="B1" s="12" t="s">
        <v>1</v>
      </c>
      <c r="C1" s="16" t="s">
        <v>2</v>
      </c>
      <c r="D1" s="16"/>
      <c r="E1" s="16" t="s">
        <v>3</v>
      </c>
      <c r="F1" s="16"/>
      <c r="G1" s="16" t="s">
        <v>15</v>
      </c>
      <c r="H1" s="16"/>
      <c r="I1" s="12" t="s">
        <v>14</v>
      </c>
      <c r="J1" s="12"/>
      <c r="K1" s="13" t="s">
        <v>6</v>
      </c>
      <c r="L1" s="17" t="s">
        <v>7</v>
      </c>
    </row>
    <row r="2" spans="1:12" x14ac:dyDescent="0.25">
      <c r="A2" s="12"/>
      <c r="B2" s="12"/>
      <c r="C2" s="2" t="s">
        <v>8</v>
      </c>
      <c r="D2" s="2" t="s">
        <v>9</v>
      </c>
      <c r="E2" s="2" t="s">
        <v>8</v>
      </c>
      <c r="F2" s="2" t="s">
        <v>9</v>
      </c>
      <c r="G2" s="2" t="s">
        <v>17</v>
      </c>
      <c r="H2" s="2" t="s">
        <v>9</v>
      </c>
      <c r="I2" s="2" t="s">
        <v>11</v>
      </c>
      <c r="J2" s="2" t="s">
        <v>9</v>
      </c>
      <c r="K2" s="13"/>
      <c r="L2" s="15"/>
    </row>
    <row r="3" spans="1:12" x14ac:dyDescent="0.25">
      <c r="A3" s="2">
        <v>1</v>
      </c>
      <c r="B3" s="3" t="s">
        <v>20</v>
      </c>
      <c r="C3" s="4">
        <v>6</v>
      </c>
      <c r="D3" s="5">
        <f>IF(C3&gt;0,50/28*C3,0)</f>
        <v>10.714285714285715</v>
      </c>
      <c r="E3" s="4" t="s">
        <v>12</v>
      </c>
      <c r="F3" s="6">
        <f t="shared" ref="F3:F8" si="0">IF(E3="-",0,IF(E3&gt;-10,25*E3/10))</f>
        <v>0</v>
      </c>
      <c r="G3" s="4" t="s">
        <v>12</v>
      </c>
      <c r="H3" s="6">
        <f t="shared" ref="H3:H8" si="1">IF(G3="-",0,IF(G3&gt;0,25*G$53/G3))</f>
        <v>0</v>
      </c>
      <c r="I3" s="4">
        <v>91.05</v>
      </c>
      <c r="J3" s="5">
        <f>IF(I3="-",0,IF(I3&gt;0,50*I$53/I3))</f>
        <v>24.574409665019221</v>
      </c>
      <c r="K3" s="5">
        <f>D3+F3+H3+J3</f>
        <v>35.28869537930494</v>
      </c>
      <c r="L3" s="6">
        <f>_xlfn.RANK.EQ(K3,K$3:K$52)</f>
        <v>6</v>
      </c>
    </row>
    <row r="4" spans="1:12" x14ac:dyDescent="0.25">
      <c r="A4" s="2">
        <f>A3+1</f>
        <v>2</v>
      </c>
      <c r="B4" s="3" t="s">
        <v>21</v>
      </c>
      <c r="C4" s="4">
        <v>10</v>
      </c>
      <c r="D4" s="5">
        <f t="shared" ref="D4:D8" si="2">IF(C4&gt;0,50/28*C4,0)</f>
        <v>17.857142857142858</v>
      </c>
      <c r="E4" s="4" t="s">
        <v>12</v>
      </c>
      <c r="F4" s="6">
        <f t="shared" si="0"/>
        <v>0</v>
      </c>
      <c r="G4" s="4" t="s">
        <v>12</v>
      </c>
      <c r="H4" s="6">
        <f t="shared" si="1"/>
        <v>0</v>
      </c>
      <c r="I4" s="4">
        <v>53.92</v>
      </c>
      <c r="J4" s="5">
        <f t="shared" ref="J4:J8" si="3">IF(I4="-",0,IF(I4&gt;0,50*I$53/I4))</f>
        <v>41.49666172106825</v>
      </c>
      <c r="K4" s="5">
        <f t="shared" ref="K4:K8" si="4">D4+F4+H4+J4</f>
        <v>59.353804578211111</v>
      </c>
      <c r="L4" s="6">
        <f t="shared" ref="L4:L8" si="5">_xlfn.RANK.EQ(K4,K$3:K$52)</f>
        <v>5</v>
      </c>
    </row>
    <row r="5" spans="1:12" x14ac:dyDescent="0.25">
      <c r="A5" s="2">
        <f t="shared" ref="A5:A52" si="6">A4+1</f>
        <v>3</v>
      </c>
      <c r="B5" s="3" t="s">
        <v>23</v>
      </c>
      <c r="C5" s="4">
        <v>17</v>
      </c>
      <c r="D5" s="5">
        <f t="shared" si="2"/>
        <v>30.357142857142858</v>
      </c>
      <c r="E5" s="4" t="s">
        <v>12</v>
      </c>
      <c r="F5" s="6">
        <f t="shared" si="0"/>
        <v>0</v>
      </c>
      <c r="G5" s="4" t="s">
        <v>12</v>
      </c>
      <c r="H5" s="6">
        <f t="shared" si="1"/>
        <v>0</v>
      </c>
      <c r="I5" s="4">
        <v>56.53</v>
      </c>
      <c r="J5" s="5">
        <f t="shared" si="3"/>
        <v>39.580753582168761</v>
      </c>
      <c r="K5" s="5">
        <f t="shared" si="4"/>
        <v>69.937896439311615</v>
      </c>
      <c r="L5" s="6">
        <f t="shared" si="5"/>
        <v>3</v>
      </c>
    </row>
    <row r="6" spans="1:12" x14ac:dyDescent="0.25">
      <c r="A6" s="2">
        <f t="shared" si="6"/>
        <v>4</v>
      </c>
      <c r="B6" s="3" t="s">
        <v>24</v>
      </c>
      <c r="C6" s="4">
        <v>15</v>
      </c>
      <c r="D6" s="5">
        <f t="shared" si="2"/>
        <v>26.785714285714288</v>
      </c>
      <c r="E6" s="4" t="s">
        <v>12</v>
      </c>
      <c r="F6" s="6">
        <f t="shared" si="0"/>
        <v>0</v>
      </c>
      <c r="G6" s="4" t="s">
        <v>12</v>
      </c>
      <c r="H6" s="6">
        <f t="shared" si="1"/>
        <v>0</v>
      </c>
      <c r="I6" s="4">
        <v>51.8</v>
      </c>
      <c r="J6" s="5">
        <f t="shared" si="3"/>
        <v>43.1949806949807</v>
      </c>
      <c r="K6" s="5">
        <f t="shared" si="4"/>
        <v>69.980694980694992</v>
      </c>
      <c r="L6" s="6">
        <f t="shared" si="5"/>
        <v>1</v>
      </c>
    </row>
    <row r="7" spans="1:12" x14ac:dyDescent="0.25">
      <c r="A7" s="2">
        <f t="shared" si="6"/>
        <v>5</v>
      </c>
      <c r="B7" s="3" t="s">
        <v>25</v>
      </c>
      <c r="C7" s="4">
        <v>17</v>
      </c>
      <c r="D7" s="5">
        <f t="shared" si="2"/>
        <v>30.357142857142858</v>
      </c>
      <c r="E7" s="4" t="s">
        <v>12</v>
      </c>
      <c r="F7" s="6">
        <f t="shared" si="0"/>
        <v>0</v>
      </c>
      <c r="G7" s="4" t="s">
        <v>12</v>
      </c>
      <c r="H7" s="6">
        <f t="shared" si="1"/>
        <v>0</v>
      </c>
      <c r="I7" s="4">
        <v>56.51</v>
      </c>
      <c r="J7" s="5">
        <f t="shared" si="3"/>
        <v>39.594761989028491</v>
      </c>
      <c r="K7" s="5">
        <f t="shared" si="4"/>
        <v>69.951904846171345</v>
      </c>
      <c r="L7" s="6">
        <f t="shared" si="5"/>
        <v>2</v>
      </c>
    </row>
    <row r="8" spans="1:12" x14ac:dyDescent="0.25">
      <c r="A8" s="2">
        <f t="shared" si="6"/>
        <v>6</v>
      </c>
      <c r="B8" s="3" t="s">
        <v>26</v>
      </c>
      <c r="C8" s="4">
        <v>11</v>
      </c>
      <c r="D8" s="5">
        <f t="shared" si="2"/>
        <v>19.642857142857142</v>
      </c>
      <c r="E8" s="4" t="s">
        <v>12</v>
      </c>
      <c r="F8" s="6">
        <f t="shared" si="0"/>
        <v>0</v>
      </c>
      <c r="G8" s="4" t="s">
        <v>12</v>
      </c>
      <c r="H8" s="6">
        <f t="shared" si="1"/>
        <v>0</v>
      </c>
      <c r="I8" s="4">
        <v>44.75</v>
      </c>
      <c r="J8" s="5">
        <f t="shared" si="3"/>
        <v>50</v>
      </c>
      <c r="K8" s="5">
        <f t="shared" si="4"/>
        <v>69.642857142857139</v>
      </c>
      <c r="L8" s="6">
        <f t="shared" si="5"/>
        <v>4</v>
      </c>
    </row>
    <row r="9" spans="1:12" x14ac:dyDescent="0.25">
      <c r="A9" s="2">
        <f t="shared" si="6"/>
        <v>7</v>
      </c>
      <c r="B9" s="3"/>
      <c r="C9" s="4"/>
      <c r="D9" s="5"/>
      <c r="E9" s="4"/>
      <c r="F9" s="6"/>
      <c r="G9" s="4"/>
      <c r="H9" s="6"/>
      <c r="I9" s="4"/>
      <c r="J9" s="5"/>
      <c r="K9" s="5"/>
      <c r="L9" s="6"/>
    </row>
    <row r="10" spans="1:12" x14ac:dyDescent="0.25">
      <c r="A10" s="2">
        <f t="shared" si="6"/>
        <v>8</v>
      </c>
      <c r="B10" s="4"/>
      <c r="C10" s="4"/>
      <c r="D10" s="5"/>
      <c r="E10" s="4"/>
      <c r="F10" s="6"/>
      <c r="G10" s="4"/>
      <c r="H10" s="6"/>
      <c r="I10" s="4"/>
      <c r="J10" s="5"/>
      <c r="K10" s="5"/>
      <c r="L10" s="6"/>
    </row>
    <row r="11" spans="1:12" x14ac:dyDescent="0.25">
      <c r="A11" s="2">
        <f t="shared" si="6"/>
        <v>9</v>
      </c>
      <c r="B11" s="4"/>
      <c r="C11" s="4"/>
      <c r="D11" s="5"/>
      <c r="E11" s="4"/>
      <c r="F11" s="6"/>
      <c r="G11" s="4"/>
      <c r="H11" s="6"/>
      <c r="I11" s="4"/>
      <c r="J11" s="5"/>
      <c r="K11" s="5"/>
      <c r="L11" s="6"/>
    </row>
    <row r="12" spans="1:12" x14ac:dyDescent="0.25">
      <c r="A12" s="2">
        <f t="shared" si="6"/>
        <v>10</v>
      </c>
      <c r="B12" s="4"/>
      <c r="C12" s="4"/>
      <c r="D12" s="5"/>
      <c r="E12" s="4"/>
      <c r="F12" s="6"/>
      <c r="G12" s="4"/>
      <c r="H12" s="6"/>
      <c r="I12" s="4"/>
      <c r="J12" s="5"/>
      <c r="K12" s="5"/>
      <c r="L12" s="6"/>
    </row>
    <row r="13" spans="1:12" x14ac:dyDescent="0.25">
      <c r="A13" s="2">
        <f t="shared" si="6"/>
        <v>11</v>
      </c>
      <c r="B13" s="4"/>
      <c r="C13" s="4"/>
      <c r="D13" s="5"/>
      <c r="E13" s="4"/>
      <c r="F13" s="6"/>
      <c r="G13" s="4"/>
      <c r="H13" s="6"/>
      <c r="I13" s="4"/>
      <c r="J13" s="5"/>
      <c r="K13" s="5"/>
      <c r="L13" s="6"/>
    </row>
    <row r="14" spans="1:12" x14ac:dyDescent="0.25">
      <c r="A14" s="2">
        <f t="shared" si="6"/>
        <v>12</v>
      </c>
      <c r="B14" s="4"/>
      <c r="C14" s="4"/>
      <c r="D14" s="5"/>
      <c r="E14" s="4"/>
      <c r="F14" s="6"/>
      <c r="G14" s="4"/>
      <c r="H14" s="6"/>
      <c r="I14" s="4"/>
      <c r="J14" s="5"/>
      <c r="K14" s="5"/>
      <c r="L14" s="6"/>
    </row>
    <row r="15" spans="1:12" x14ac:dyDescent="0.25">
      <c r="A15" s="2">
        <f t="shared" si="6"/>
        <v>13</v>
      </c>
      <c r="B15" s="4"/>
      <c r="C15" s="4"/>
      <c r="D15" s="5"/>
      <c r="E15" s="4"/>
      <c r="F15" s="6"/>
      <c r="G15" s="4"/>
      <c r="H15" s="6"/>
      <c r="I15" s="4"/>
      <c r="J15" s="5"/>
      <c r="K15" s="5"/>
      <c r="L15" s="6"/>
    </row>
    <row r="16" spans="1:12" x14ac:dyDescent="0.25">
      <c r="A16" s="2">
        <f t="shared" si="6"/>
        <v>14</v>
      </c>
      <c r="B16" s="4"/>
      <c r="C16" s="4"/>
      <c r="D16" s="5"/>
      <c r="E16" s="4"/>
      <c r="F16" s="6"/>
      <c r="G16" s="4"/>
      <c r="H16" s="6"/>
      <c r="I16" s="4"/>
      <c r="J16" s="5"/>
      <c r="K16" s="5"/>
      <c r="L16" s="6"/>
    </row>
    <row r="17" spans="1:12" x14ac:dyDescent="0.25">
      <c r="A17" s="2">
        <f t="shared" si="6"/>
        <v>15</v>
      </c>
      <c r="B17" s="4"/>
      <c r="C17" s="4"/>
      <c r="D17" s="5"/>
      <c r="E17" s="4"/>
      <c r="F17" s="6"/>
      <c r="G17" s="4"/>
      <c r="H17" s="6"/>
      <c r="I17" s="4"/>
      <c r="J17" s="5"/>
      <c r="K17" s="5"/>
      <c r="L17" s="6"/>
    </row>
    <row r="18" spans="1:12" x14ac:dyDescent="0.25">
      <c r="A18" s="2">
        <f t="shared" si="6"/>
        <v>16</v>
      </c>
      <c r="B18" s="4"/>
      <c r="C18" s="4"/>
      <c r="D18" s="5"/>
      <c r="E18" s="4"/>
      <c r="F18" s="6"/>
      <c r="G18" s="4"/>
      <c r="H18" s="6"/>
      <c r="I18" s="4"/>
      <c r="J18" s="5"/>
      <c r="K18" s="5"/>
      <c r="L18" s="6"/>
    </row>
    <row r="19" spans="1:12" x14ac:dyDescent="0.25">
      <c r="A19" s="2">
        <f t="shared" si="6"/>
        <v>17</v>
      </c>
      <c r="B19" s="4"/>
      <c r="C19" s="4"/>
      <c r="D19" s="5"/>
      <c r="E19" s="4"/>
      <c r="F19" s="6"/>
      <c r="G19" s="4"/>
      <c r="H19" s="6"/>
      <c r="I19" s="4"/>
      <c r="J19" s="5"/>
      <c r="K19" s="5"/>
      <c r="L19" s="6"/>
    </row>
    <row r="20" spans="1:12" x14ac:dyDescent="0.25">
      <c r="A20" s="2">
        <f t="shared" si="6"/>
        <v>18</v>
      </c>
      <c r="B20" s="4"/>
      <c r="C20" s="4"/>
      <c r="D20" s="5"/>
      <c r="E20" s="4"/>
      <c r="F20" s="6"/>
      <c r="G20" s="4"/>
      <c r="H20" s="6"/>
      <c r="I20" s="4"/>
      <c r="J20" s="5"/>
      <c r="K20" s="5"/>
      <c r="L20" s="6"/>
    </row>
    <row r="21" spans="1:12" x14ac:dyDescent="0.25">
      <c r="A21" s="2">
        <f t="shared" si="6"/>
        <v>19</v>
      </c>
      <c r="B21" s="4"/>
      <c r="C21" s="4"/>
      <c r="D21" s="5"/>
      <c r="E21" s="4"/>
      <c r="F21" s="6"/>
      <c r="G21" s="4"/>
      <c r="H21" s="6"/>
      <c r="I21" s="4"/>
      <c r="J21" s="5"/>
      <c r="K21" s="5"/>
      <c r="L21" s="6"/>
    </row>
    <row r="22" spans="1:12" x14ac:dyDescent="0.25">
      <c r="A22" s="2">
        <f t="shared" si="6"/>
        <v>20</v>
      </c>
      <c r="B22" s="4"/>
      <c r="C22" s="4"/>
      <c r="D22" s="5"/>
      <c r="E22" s="4"/>
      <c r="F22" s="6"/>
      <c r="G22" s="4"/>
      <c r="H22" s="6"/>
      <c r="I22" s="4"/>
      <c r="J22" s="5"/>
      <c r="K22" s="5"/>
      <c r="L22" s="6"/>
    </row>
    <row r="23" spans="1:12" x14ac:dyDescent="0.25">
      <c r="A23" s="2">
        <f t="shared" si="6"/>
        <v>21</v>
      </c>
      <c r="B23" s="4"/>
      <c r="C23" s="4"/>
      <c r="D23" s="5"/>
      <c r="E23" s="4"/>
      <c r="F23" s="6"/>
      <c r="G23" s="4"/>
      <c r="H23" s="6"/>
      <c r="I23" s="4"/>
      <c r="J23" s="5"/>
      <c r="K23" s="5"/>
      <c r="L23" s="6"/>
    </row>
    <row r="24" spans="1:12" x14ac:dyDescent="0.25">
      <c r="A24" s="2">
        <f t="shared" si="6"/>
        <v>22</v>
      </c>
      <c r="B24" s="4"/>
      <c r="C24" s="4"/>
      <c r="D24" s="5"/>
      <c r="E24" s="4"/>
      <c r="F24" s="6"/>
      <c r="G24" s="4"/>
      <c r="H24" s="6"/>
      <c r="I24" s="4"/>
      <c r="J24" s="5"/>
      <c r="K24" s="5"/>
      <c r="L24" s="6"/>
    </row>
    <row r="25" spans="1:12" x14ac:dyDescent="0.25">
      <c r="A25" s="2">
        <f t="shared" si="6"/>
        <v>23</v>
      </c>
      <c r="B25" s="4"/>
      <c r="C25" s="4"/>
      <c r="D25" s="5"/>
      <c r="E25" s="4"/>
      <c r="F25" s="6"/>
      <c r="G25" s="4"/>
      <c r="H25" s="6"/>
      <c r="I25" s="4"/>
      <c r="J25" s="5"/>
      <c r="K25" s="5"/>
      <c r="L25" s="6"/>
    </row>
    <row r="26" spans="1:12" x14ac:dyDescent="0.25">
      <c r="A26" s="2">
        <f t="shared" si="6"/>
        <v>24</v>
      </c>
      <c r="B26" s="4"/>
      <c r="C26" s="4"/>
      <c r="D26" s="5"/>
      <c r="E26" s="4"/>
      <c r="F26" s="6"/>
      <c r="G26" s="4"/>
      <c r="H26" s="6"/>
      <c r="I26" s="4"/>
      <c r="J26" s="5"/>
      <c r="K26" s="5"/>
      <c r="L26" s="6"/>
    </row>
    <row r="27" spans="1:12" x14ac:dyDescent="0.25">
      <c r="A27" s="2">
        <f t="shared" si="6"/>
        <v>25</v>
      </c>
      <c r="B27" s="4"/>
      <c r="C27" s="4"/>
      <c r="D27" s="5"/>
      <c r="E27" s="4"/>
      <c r="F27" s="6"/>
      <c r="G27" s="4"/>
      <c r="H27" s="6"/>
      <c r="I27" s="4"/>
      <c r="J27" s="5"/>
      <c r="K27" s="5"/>
      <c r="L27" s="6"/>
    </row>
    <row r="28" spans="1:12" x14ac:dyDescent="0.25">
      <c r="A28" s="2">
        <f t="shared" si="6"/>
        <v>26</v>
      </c>
      <c r="B28" s="4"/>
      <c r="C28" s="4"/>
      <c r="D28" s="5"/>
      <c r="E28" s="4"/>
      <c r="F28" s="6"/>
      <c r="G28" s="4"/>
      <c r="H28" s="6"/>
      <c r="I28" s="4"/>
      <c r="J28" s="5"/>
      <c r="K28" s="5"/>
      <c r="L28" s="6"/>
    </row>
    <row r="29" spans="1:12" x14ac:dyDescent="0.25">
      <c r="A29" s="2">
        <f t="shared" si="6"/>
        <v>27</v>
      </c>
      <c r="B29" s="4"/>
      <c r="C29" s="4"/>
      <c r="D29" s="5"/>
      <c r="E29" s="4"/>
      <c r="F29" s="6"/>
      <c r="G29" s="4"/>
      <c r="H29" s="6"/>
      <c r="I29" s="4"/>
      <c r="J29" s="5"/>
      <c r="K29" s="5"/>
      <c r="L29" s="6"/>
    </row>
    <row r="30" spans="1:12" x14ac:dyDescent="0.25">
      <c r="A30" s="2">
        <f t="shared" si="6"/>
        <v>28</v>
      </c>
      <c r="B30" s="4"/>
      <c r="C30" s="4"/>
      <c r="D30" s="5"/>
      <c r="E30" s="4"/>
      <c r="F30" s="6"/>
      <c r="G30" s="4"/>
      <c r="H30" s="6"/>
      <c r="I30" s="4"/>
      <c r="J30" s="5"/>
      <c r="K30" s="5"/>
      <c r="L30" s="6"/>
    </row>
    <row r="31" spans="1:12" x14ac:dyDescent="0.25">
      <c r="A31" s="2">
        <f t="shared" si="6"/>
        <v>29</v>
      </c>
      <c r="B31" s="4"/>
      <c r="C31" s="4"/>
      <c r="D31" s="5"/>
      <c r="E31" s="4"/>
      <c r="F31" s="6"/>
      <c r="G31" s="4"/>
      <c r="H31" s="6"/>
      <c r="I31" s="4"/>
      <c r="J31" s="5"/>
      <c r="K31" s="5"/>
      <c r="L31" s="6"/>
    </row>
    <row r="32" spans="1:12" x14ac:dyDescent="0.25">
      <c r="A32" s="2">
        <f t="shared" si="6"/>
        <v>30</v>
      </c>
      <c r="B32" s="4"/>
      <c r="C32" s="4"/>
      <c r="D32" s="5"/>
      <c r="E32" s="4"/>
      <c r="F32" s="6"/>
      <c r="G32" s="4"/>
      <c r="H32" s="6"/>
      <c r="I32" s="4"/>
      <c r="J32" s="5"/>
      <c r="K32" s="5"/>
      <c r="L32" s="6"/>
    </row>
    <row r="33" spans="1:12" x14ac:dyDescent="0.25">
      <c r="A33" s="2">
        <f t="shared" si="6"/>
        <v>31</v>
      </c>
      <c r="B33" s="4"/>
      <c r="C33" s="4"/>
      <c r="D33" s="5"/>
      <c r="E33" s="4"/>
      <c r="F33" s="6"/>
      <c r="G33" s="4"/>
      <c r="H33" s="6"/>
      <c r="I33" s="4"/>
      <c r="J33" s="5"/>
      <c r="K33" s="5"/>
      <c r="L33" s="6"/>
    </row>
    <row r="34" spans="1:12" x14ac:dyDescent="0.25">
      <c r="A34" s="2">
        <f t="shared" si="6"/>
        <v>32</v>
      </c>
      <c r="B34" s="4"/>
      <c r="C34" s="4"/>
      <c r="D34" s="5"/>
      <c r="E34" s="4"/>
      <c r="F34" s="6"/>
      <c r="G34" s="4"/>
      <c r="H34" s="6"/>
      <c r="I34" s="4"/>
      <c r="J34" s="5"/>
      <c r="K34" s="5"/>
      <c r="L34" s="6"/>
    </row>
    <row r="35" spans="1:12" x14ac:dyDescent="0.25">
      <c r="A35" s="2">
        <f t="shared" si="6"/>
        <v>33</v>
      </c>
      <c r="B35" s="4"/>
      <c r="C35" s="4"/>
      <c r="D35" s="5"/>
      <c r="E35" s="4"/>
      <c r="F35" s="6"/>
      <c r="G35" s="4"/>
      <c r="H35" s="6"/>
      <c r="I35" s="4"/>
      <c r="J35" s="5"/>
      <c r="K35" s="5"/>
      <c r="L35" s="6"/>
    </row>
    <row r="36" spans="1:12" x14ac:dyDescent="0.25">
      <c r="A36" s="2">
        <f t="shared" si="6"/>
        <v>34</v>
      </c>
      <c r="B36" s="4"/>
      <c r="C36" s="4"/>
      <c r="D36" s="5"/>
      <c r="E36" s="4"/>
      <c r="F36" s="6"/>
      <c r="G36" s="4"/>
      <c r="H36" s="6"/>
      <c r="I36" s="4"/>
      <c r="J36" s="5"/>
      <c r="K36" s="5"/>
      <c r="L36" s="6"/>
    </row>
    <row r="37" spans="1:12" x14ac:dyDescent="0.25">
      <c r="A37" s="2">
        <f t="shared" si="6"/>
        <v>35</v>
      </c>
      <c r="B37" s="4"/>
      <c r="C37" s="4"/>
      <c r="D37" s="5"/>
      <c r="E37" s="4"/>
      <c r="F37" s="6"/>
      <c r="G37" s="4"/>
      <c r="H37" s="6"/>
      <c r="I37" s="4"/>
      <c r="J37" s="5"/>
      <c r="K37" s="5"/>
      <c r="L37" s="6"/>
    </row>
    <row r="38" spans="1:12" x14ac:dyDescent="0.25">
      <c r="A38" s="2">
        <f t="shared" si="6"/>
        <v>36</v>
      </c>
      <c r="B38" s="4"/>
      <c r="C38" s="4"/>
      <c r="D38" s="5"/>
      <c r="E38" s="4"/>
      <c r="F38" s="6"/>
      <c r="G38" s="4"/>
      <c r="H38" s="6"/>
      <c r="I38" s="4"/>
      <c r="J38" s="5"/>
      <c r="K38" s="5"/>
      <c r="L38" s="6"/>
    </row>
    <row r="39" spans="1:12" x14ac:dyDescent="0.25">
      <c r="A39" s="2">
        <f t="shared" si="6"/>
        <v>37</v>
      </c>
      <c r="B39" s="4"/>
      <c r="C39" s="4"/>
      <c r="D39" s="5"/>
      <c r="E39" s="4"/>
      <c r="F39" s="6"/>
      <c r="G39" s="4"/>
      <c r="H39" s="6"/>
      <c r="I39" s="4"/>
      <c r="J39" s="5"/>
      <c r="K39" s="5"/>
      <c r="L39" s="6"/>
    </row>
    <row r="40" spans="1:12" x14ac:dyDescent="0.25">
      <c r="A40" s="2">
        <f t="shared" si="6"/>
        <v>38</v>
      </c>
      <c r="B40" s="4"/>
      <c r="C40" s="4"/>
      <c r="D40" s="5"/>
      <c r="E40" s="4"/>
      <c r="F40" s="6"/>
      <c r="G40" s="4"/>
      <c r="H40" s="6"/>
      <c r="I40" s="4"/>
      <c r="J40" s="5"/>
      <c r="K40" s="5"/>
      <c r="L40" s="6"/>
    </row>
    <row r="41" spans="1:12" x14ac:dyDescent="0.25">
      <c r="A41" s="2">
        <f t="shared" si="6"/>
        <v>39</v>
      </c>
      <c r="B41" s="4"/>
      <c r="C41" s="4"/>
      <c r="D41" s="5"/>
      <c r="E41" s="4"/>
      <c r="F41" s="6"/>
      <c r="G41" s="4"/>
      <c r="H41" s="6"/>
      <c r="I41" s="4"/>
      <c r="J41" s="5"/>
      <c r="K41" s="5"/>
      <c r="L41" s="6"/>
    </row>
    <row r="42" spans="1:12" x14ac:dyDescent="0.25">
      <c r="A42" s="2">
        <f t="shared" si="6"/>
        <v>40</v>
      </c>
      <c r="B42" s="4"/>
      <c r="C42" s="4"/>
      <c r="D42" s="5"/>
      <c r="E42" s="4"/>
      <c r="F42" s="6"/>
      <c r="G42" s="4"/>
      <c r="H42" s="6"/>
      <c r="I42" s="4"/>
      <c r="J42" s="5"/>
      <c r="K42" s="5"/>
      <c r="L42" s="6"/>
    </row>
    <row r="43" spans="1:12" x14ac:dyDescent="0.25">
      <c r="A43" s="2">
        <f t="shared" si="6"/>
        <v>41</v>
      </c>
      <c r="B43" s="4"/>
      <c r="C43" s="4"/>
      <c r="D43" s="5"/>
      <c r="E43" s="4"/>
      <c r="F43" s="6"/>
      <c r="G43" s="4"/>
      <c r="H43" s="6"/>
      <c r="I43" s="4"/>
      <c r="J43" s="5"/>
      <c r="K43" s="5"/>
      <c r="L43" s="6"/>
    </row>
    <row r="44" spans="1:12" x14ac:dyDescent="0.25">
      <c r="A44" s="2">
        <f t="shared" si="6"/>
        <v>42</v>
      </c>
      <c r="B44" s="4"/>
      <c r="C44" s="4"/>
      <c r="D44" s="5"/>
      <c r="E44" s="4"/>
      <c r="F44" s="6"/>
      <c r="G44" s="4"/>
      <c r="H44" s="6"/>
      <c r="I44" s="4"/>
      <c r="J44" s="5"/>
      <c r="K44" s="5"/>
      <c r="L44" s="6"/>
    </row>
    <row r="45" spans="1:12" x14ac:dyDescent="0.25">
      <c r="A45" s="2">
        <f t="shared" si="6"/>
        <v>43</v>
      </c>
      <c r="B45" s="4"/>
      <c r="C45" s="4"/>
      <c r="D45" s="5"/>
      <c r="E45" s="4"/>
      <c r="F45" s="6"/>
      <c r="G45" s="4"/>
      <c r="H45" s="6"/>
      <c r="I45" s="4"/>
      <c r="J45" s="5"/>
      <c r="K45" s="5"/>
      <c r="L45" s="6"/>
    </row>
    <row r="46" spans="1:12" x14ac:dyDescent="0.25">
      <c r="A46" s="2">
        <f t="shared" si="6"/>
        <v>44</v>
      </c>
      <c r="B46" s="4"/>
      <c r="C46" s="4"/>
      <c r="D46" s="5"/>
      <c r="E46" s="4"/>
      <c r="F46" s="6"/>
      <c r="G46" s="4"/>
      <c r="H46" s="6"/>
      <c r="I46" s="4"/>
      <c r="J46" s="5"/>
      <c r="K46" s="5"/>
      <c r="L46" s="6"/>
    </row>
    <row r="47" spans="1:12" x14ac:dyDescent="0.25">
      <c r="A47" s="2">
        <f t="shared" si="6"/>
        <v>45</v>
      </c>
      <c r="B47" s="4"/>
      <c r="C47" s="4"/>
      <c r="D47" s="5"/>
      <c r="E47" s="4"/>
      <c r="F47" s="6"/>
      <c r="G47" s="4"/>
      <c r="H47" s="6"/>
      <c r="I47" s="4"/>
      <c r="J47" s="5"/>
      <c r="K47" s="5"/>
      <c r="L47" s="6"/>
    </row>
    <row r="48" spans="1:12" x14ac:dyDescent="0.25">
      <c r="A48" s="2">
        <f t="shared" si="6"/>
        <v>46</v>
      </c>
      <c r="B48" s="4"/>
      <c r="C48" s="4"/>
      <c r="D48" s="5"/>
      <c r="E48" s="4"/>
      <c r="F48" s="6"/>
      <c r="G48" s="4"/>
      <c r="H48" s="6"/>
      <c r="I48" s="4"/>
      <c r="J48" s="5"/>
      <c r="K48" s="5"/>
      <c r="L48" s="6"/>
    </row>
    <row r="49" spans="1:12" x14ac:dyDescent="0.25">
      <c r="A49" s="2">
        <f t="shared" si="6"/>
        <v>47</v>
      </c>
      <c r="B49" s="4"/>
      <c r="C49" s="4"/>
      <c r="D49" s="5"/>
      <c r="E49" s="4"/>
      <c r="F49" s="6"/>
      <c r="G49" s="4"/>
      <c r="H49" s="6"/>
      <c r="I49" s="4"/>
      <c r="J49" s="5"/>
      <c r="K49" s="5"/>
      <c r="L49" s="6"/>
    </row>
    <row r="50" spans="1:12" x14ac:dyDescent="0.25">
      <c r="A50" s="2">
        <f t="shared" si="6"/>
        <v>48</v>
      </c>
      <c r="B50" s="4"/>
      <c r="C50" s="4"/>
      <c r="D50" s="5"/>
      <c r="E50" s="4"/>
      <c r="F50" s="6"/>
      <c r="G50" s="4"/>
      <c r="H50" s="6"/>
      <c r="I50" s="4"/>
      <c r="J50" s="5"/>
      <c r="K50" s="5"/>
      <c r="L50" s="6"/>
    </row>
    <row r="51" spans="1:12" x14ac:dyDescent="0.25">
      <c r="A51" s="2">
        <f t="shared" si="6"/>
        <v>49</v>
      </c>
      <c r="B51" s="4"/>
      <c r="C51" s="4"/>
      <c r="D51" s="5"/>
      <c r="E51" s="4"/>
      <c r="F51" s="6"/>
      <c r="G51" s="4"/>
      <c r="H51" s="6"/>
      <c r="I51" s="4"/>
      <c r="J51" s="5"/>
      <c r="K51" s="5"/>
      <c r="L51" s="6"/>
    </row>
    <row r="52" spans="1:12" x14ac:dyDescent="0.25">
      <c r="A52" s="2">
        <f t="shared" si="6"/>
        <v>50</v>
      </c>
      <c r="B52" s="4"/>
      <c r="C52" s="4"/>
      <c r="D52" s="5"/>
      <c r="E52" s="4"/>
      <c r="F52" s="6"/>
      <c r="G52" s="4"/>
      <c r="H52" s="6"/>
      <c r="I52" s="4"/>
      <c r="J52" s="5"/>
      <c r="K52" s="5"/>
      <c r="L52" s="6"/>
    </row>
    <row r="53" spans="1:12" x14ac:dyDescent="0.25">
      <c r="G53" s="7">
        <f>MIN(G3:G52)</f>
        <v>0</v>
      </c>
      <c r="I53" s="8">
        <f>MIN(I3:I52)</f>
        <v>44.75</v>
      </c>
    </row>
  </sheetData>
  <mergeCells count="8">
    <mergeCell ref="A1:A2"/>
    <mergeCell ref="B1:B2"/>
    <mergeCell ref="K1:K2"/>
    <mergeCell ref="L1:L2"/>
    <mergeCell ref="C1:D1"/>
    <mergeCell ref="E1:F1"/>
    <mergeCell ref="G1:H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Юн 9-11 кл</vt:lpstr>
      <vt:lpstr>Дев 9-11 кл</vt:lpstr>
      <vt:lpstr>Юн 7-8 кл</vt:lpstr>
      <vt:lpstr>Дев 7-8 кл</vt:lpstr>
      <vt:lpstr>Юн 5-6 кл </vt:lpstr>
      <vt:lpstr>Дев 5-6 кл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А. Осетров</dc:creator>
  <cp:lastModifiedBy>user</cp:lastModifiedBy>
  <cp:lastPrinted>2019-10-11T11:18:59Z</cp:lastPrinted>
  <dcterms:created xsi:type="dcterms:W3CDTF">2015-10-26T13:34:00Z</dcterms:created>
  <dcterms:modified xsi:type="dcterms:W3CDTF">2019-10-11T11:19:06Z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1049-11.2.0.8970</vt:lpwstr>
  </property>
</Properties>
</file>